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50" tabRatio="991"/>
  </bookViews>
  <sheets>
    <sheet name="Расшифровка" sheetId="2" r:id="rId1"/>
  </sheets>
  <definedNames>
    <definedName name="_xlnm.Print_Area" localSheetId="0">Расшифровка!$A$1:$G$129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<sst xmlns="http://schemas.openxmlformats.org/spreadsheetml/2006/main" count="81" uniqueCount="71">
  <si>
    <t>МБУ ДО СШ № 4</t>
  </si>
  <si>
    <t>Расшифровка кассовых расходов на 01.01.2026 г.</t>
  </si>
  <si>
    <t>КБК</t>
  </si>
  <si>
    <t>Наименование</t>
  </si>
  <si>
    <t>150-доб.пожерт.</t>
  </si>
  <si>
    <t>плат.услуги (если есть)</t>
  </si>
  <si>
    <t>121-аренда</t>
  </si>
  <si>
    <t>Сумма всего</t>
  </si>
  <si>
    <t>Фонд оплаты труда учреждений</t>
  </si>
  <si>
    <t>Начисление страховых взносов</t>
  </si>
  <si>
    <t>командировочные расходы (проезд)</t>
  </si>
  <si>
    <t>командировочные расходы (проживание)</t>
  </si>
  <si>
    <t>Всего 244</t>
  </si>
  <si>
    <t>ВСЕГО:</t>
  </si>
  <si>
    <t>Транспортные расходы (доставка)</t>
  </si>
  <si>
    <t>Донэнерго</t>
  </si>
  <si>
    <t>ГЭС (ПОВЕРКА СЧЕТ)</t>
  </si>
  <si>
    <t>ВДПО обсл.котельн,гидраврич.испыт.пож.кран.</t>
  </si>
  <si>
    <t>Шахтинский филиал ФБУЗ "ЦГиЭ в РО"</t>
  </si>
  <si>
    <t>ООО Феникс (испыт.пож.лесниц)</t>
  </si>
  <si>
    <t>ГБУ РО "Дез.станция" (заключительная дизинфекция)</t>
  </si>
  <si>
    <t>Газпромгазораспределение (рем.котлов)</t>
  </si>
  <si>
    <t>ФБУЗ (производственный контроль)</t>
  </si>
  <si>
    <t>ООО "Динамика" (замена трансформаторов тока)</t>
  </si>
  <si>
    <t>ИП Санюкович А.А. (обслуживание узлов учета)</t>
  </si>
  <si>
    <t>ООО «Городской центр экспертиз»</t>
  </si>
  <si>
    <t>АКТИОН МЦФР (повышение квалификации)</t>
  </si>
  <si>
    <t>ООО "НКС" сертификация</t>
  </si>
  <si>
    <t>ООО ЦЭДП (оценка футб.покр)</t>
  </si>
  <si>
    <t>ООО "Урбан прайс"</t>
  </si>
  <si>
    <t>ИП Пашковская (Обслуживание 1С-ИТС)</t>
  </si>
  <si>
    <t>ИНГОССТРАХ  СПАО</t>
  </si>
  <si>
    <t>ИП Бадальянц (наград.продукц)</t>
  </si>
  <si>
    <t>ООО"РТС-тендер"</t>
  </si>
  <si>
    <t>ФБУЗ «ЦГиЭ в РО»</t>
  </si>
  <si>
    <t>ИП Николенко (детские кровати)</t>
  </si>
  <si>
    <t>ООО "ЭМС" (закупка комплектов детской мебели (стол+стулья))</t>
  </si>
  <si>
    <t>Авансовый отчет(приобр.аккум.секатора)</t>
  </si>
  <si>
    <t>ИП Вальян Г.Т.</t>
  </si>
  <si>
    <t>ИП Сторожилов (ИБП)</t>
  </si>
  <si>
    <t>Авансовый отчет (приоб.тепл.завесы)</t>
  </si>
  <si>
    <t>ИП Дерюжко И В</t>
  </si>
  <si>
    <t>ИП Ушанев А Н</t>
  </si>
  <si>
    <t>ООО "Старт" (теннисные столы)</t>
  </si>
  <si>
    <t>ООО "ДЕЛЬТАФОРТ" (интерактивное оборудование)</t>
  </si>
  <si>
    <t>Авансовый отчет (приобр.рабоч.кост.)</t>
  </si>
  <si>
    <t>Авансовый отчет (приобр.секции и опор для вышки)</t>
  </si>
  <si>
    <t>Авансовый отчет (приоб.картридж,металла)</t>
  </si>
  <si>
    <t>ИП Дерюжко И.В.(хозтовары)</t>
  </si>
  <si>
    <t>ИП Джагарян А.Л. (одноразовые стаканчики)</t>
  </si>
  <si>
    <t>Мягкий инвентарь (полотенца, подушки)</t>
  </si>
  <si>
    <t xml:space="preserve">Авансовый отчет (дез.средства) </t>
  </si>
  <si>
    <t>Дез.средства</t>
  </si>
  <si>
    <t>Чистящие, моющие срества</t>
  </si>
  <si>
    <t>ООО "Вендор" детские покрывала</t>
  </si>
  <si>
    <t xml:space="preserve">Хоз.расходы </t>
  </si>
  <si>
    <t>Посуда</t>
  </si>
  <si>
    <t>Строительные материалы (краска)</t>
  </si>
  <si>
    <t>Канцелярские товары</t>
  </si>
  <si>
    <t>ООО "МЕЕР-СПОРТ" (футб.мячи)</t>
  </si>
  <si>
    <t>ИП Вертейко (приоб.трубы проф.)</t>
  </si>
  <si>
    <t>ИП Шапурин (приобр.комплект.для оотопления)</t>
  </si>
  <si>
    <t>Авансов.отчет (приобр.строит. и хоз.матер,зап.час.для авто)</t>
  </si>
  <si>
    <t>Авансов.отчет (приобретен аккумулят.для авто)</t>
  </si>
  <si>
    <t>ИП Чучков К.А.(грамоты)</t>
  </si>
  <si>
    <t>Пени</t>
  </si>
  <si>
    <t>Штрафы</t>
  </si>
  <si>
    <t>Директор</t>
  </si>
  <si>
    <t>Орловский В.М.</t>
  </si>
  <si>
    <t>Главный бухгалтер</t>
  </si>
  <si>
    <t>Щербакова И.В.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</si>
</sst>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</numFmts>
  <fonts count="32">
    <font>
      <sz val="10"/>
      <name val="Arial Cyr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sz val="12"/>
      <color theme="0"/>
      <name val="Times New Roman"/>
      <charset val="204"/>
    </font>
    <font>
      <sz val="10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0"/>
      <color indexed="63"/>
      <name val="Arial Cyr"/>
      <charset val="204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8"/>
      <color indexed="8"/>
      <name val="Arial Cyr"/>
      <charset val="204"/>
    </font>
    <font>
      <sz val="12"/>
      <color indexed="8"/>
      <name val="Arial Cyr"/>
      <charset val="204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0"/>
      <color indexed="17"/>
      <name val="Arial Cyr"/>
      <charset val="204"/>
    </font>
    <font>
      <sz val="10"/>
      <color indexed="10"/>
      <name val="Arial Cyr"/>
      <charset val="204"/>
    </font>
    <font>
      <sz val="10"/>
      <color indexed="19"/>
      <name val="Arial Cyr"/>
      <charset val="204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indexed="8"/>
      <name val="Arial Cyr"/>
      <charset val="204"/>
    </font>
    <font>
      <sz val="10"/>
      <color indexed="9"/>
      <name val="Arial Cyr"/>
      <charset val="204"/>
    </font>
    <font>
      <b/>
      <sz val="10"/>
      <color indexed="9"/>
      <name val="Arial Cyr"/>
      <charset val="204"/>
    </font>
    <font>
      <i/>
      <sz val="10"/>
      <color indexed="23"/>
      <name val="Arial Cyr"/>
      <charset val="204"/>
    </font>
    <font>
      <b/>
      <sz val="24"/>
      <color indexed="8"/>
      <name val="Arial Cyr"/>
      <charset val="20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10"/>
        <bgColor indexed="1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11" applyNumberFormat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7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4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27" fillId="36" borderId="0" applyNumberFormat="0" applyBorder="0" applyAlignment="0" applyProtection="0"/>
    <xf numFmtId="0" fontId="29" fillId="3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5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80" fontId="2" fillId="2" borderId="3" xfId="0" applyNumberFormat="1" applyFont="1" applyFill="1" applyBorder="1" applyAlignment="1">
      <alignment horizontal="center" wrapText="1"/>
    </xf>
    <xf numFmtId="180" fontId="2" fillId="2" borderId="4" xfId="0" applyNumberFormat="1" applyFont="1" applyFill="1" applyBorder="1" applyAlignment="1">
      <alignment horizontal="center" wrapText="1"/>
    </xf>
    <xf numFmtId="180" fontId="2" fillId="2" borderId="6" xfId="0" applyNumberFormat="1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180" fontId="2" fillId="3" borderId="9" xfId="0" applyNumberFormat="1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180" fontId="2" fillId="3" borderId="2" xfId="0" applyNumberFormat="1" applyFont="1" applyFill="1" applyBorder="1" applyAlignment="1">
      <alignment horizontal="center" wrapText="1"/>
    </xf>
    <xf numFmtId="180" fontId="1" fillId="2" borderId="2" xfId="0" applyNumberFormat="1" applyFont="1" applyFill="1" applyBorder="1" applyAlignment="1">
      <alignment horizontal="center"/>
    </xf>
    <xf numFmtId="180" fontId="2" fillId="2" borderId="2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left" vertical="center" wrapText="1"/>
    </xf>
    <xf numFmtId="180" fontId="1" fillId="3" borderId="2" xfId="0" applyNumberFormat="1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180" fontId="1" fillId="2" borderId="0" xfId="0" applyNumberFormat="1" applyFont="1" applyFill="1"/>
    <xf numFmtId="0" fontId="1" fillId="3" borderId="3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180" fontId="2" fillId="3" borderId="1" xfId="0" applyNumberFormat="1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180" fontId="2" fillId="3" borderId="3" xfId="0" applyNumberFormat="1" applyFont="1" applyFill="1" applyBorder="1" applyAlignment="1">
      <alignment horizontal="center" wrapText="1"/>
    </xf>
    <xf numFmtId="180" fontId="1" fillId="3" borderId="6" xfId="0" applyNumberFormat="1" applyFont="1" applyFill="1" applyBorder="1" applyAlignment="1">
      <alignment horizontal="center" wrapText="1"/>
    </xf>
    <xf numFmtId="180" fontId="1" fillId="2" borderId="8" xfId="0" applyNumberFormat="1" applyFont="1" applyFill="1" applyBorder="1" applyAlignment="1">
      <alignment horizontal="center"/>
    </xf>
    <xf numFmtId="180" fontId="1" fillId="3" borderId="0" xfId="0" applyNumberFormat="1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left" vertical="center" wrapText="1"/>
    </xf>
    <xf numFmtId="180" fontId="1" fillId="0" borderId="6" xfId="0" applyNumberFormat="1" applyFont="1" applyBorder="1" applyAlignment="1">
      <alignment horizontal="center"/>
    </xf>
    <xf numFmtId="180" fontId="2" fillId="2" borderId="0" xfId="0" applyNumberFormat="1" applyFont="1" applyFill="1"/>
    <xf numFmtId="0" fontId="1" fillId="2" borderId="0" xfId="0" applyFont="1" applyFill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Alignment="1"/>
    <xf numFmtId="0" fontId="1" fillId="2" borderId="0" xfId="0" applyFont="1" applyFill="1" applyBorder="1"/>
  </cellXfs>
  <cellStyles count="5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Accent" xfId="49"/>
    <cellStyle name="Accent 1" xfId="50"/>
    <cellStyle name="Accent 2" xfId="51"/>
    <cellStyle name="Accent 3" xfId="52"/>
    <cellStyle name="Error" xfId="53"/>
    <cellStyle name="Footnote" xfId="54"/>
    <cellStyle name="Heading" xfId="55"/>
    <cellStyle name="Status" xfId="56"/>
    <cellStyle name="Text" xfId="57"/>
    <cellStyle name="Warning" xfId="5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6"/>
  <sheetViews>
    <sheetView tabSelected="1" view="pageLayout" zoomScaleNormal="100" topLeftCell="A76" workbookViewId="0">
      <selection activeCell="F6" sqref="F6"/>
    </sheetView>
  </sheetViews>
  <sheetFormatPr defaultColWidth="11.5666666666667" defaultRowHeight="15.75"/>
  <cols>
    <col min="1" max="1" width="6.42222222222222" style="1" customWidth="1"/>
    <col min="2" max="2" width="11.5666666666667" style="1" customWidth="1"/>
    <col min="3" max="3" width="31.8555555555556" style="1" customWidth="1"/>
    <col min="4" max="4" width="11.1444444444444" style="1" customWidth="1"/>
    <col min="5" max="5" width="12.2888888888889" style="1" customWidth="1"/>
    <col min="6" max="6" width="13.5666666666667" style="1" customWidth="1"/>
    <col min="7" max="7" width="13.4222222222222" style="2" customWidth="1"/>
    <col min="8" max="8" width="13.8555555555556" style="1" hidden="1" customWidth="1"/>
    <col min="9" max="9" width="14.2888888888889" style="1" hidden="1" customWidth="1"/>
    <col min="10" max="10" width="11.5666666666667" style="1" hidden="1" customWidth="1"/>
    <col min="11" max="11" width="13.8555555555556" style="1" customWidth="1"/>
    <col min="12" max="256" width="11.5666666666667" style="1"/>
    <col min="257" max="257" width="8.42222222222222" style="1" customWidth="1"/>
    <col min="258" max="258" width="11.5666666666667" style="1" customWidth="1"/>
    <col min="259" max="259" width="19.7111111111111" style="1" customWidth="1"/>
    <col min="260" max="260" width="14" style="1" customWidth="1"/>
    <col min="261" max="261" width="15.4222222222222" style="1" customWidth="1"/>
    <col min="262" max="262" width="13.5666666666667" style="1" customWidth="1"/>
    <col min="263" max="263" width="16" style="1" customWidth="1"/>
    <col min="264" max="266" width="11.5666666666667" style="1" hidden="1" customWidth="1"/>
    <col min="267" max="267" width="13.8555555555556" style="1" customWidth="1"/>
    <col min="268" max="512" width="11.5666666666667" style="1"/>
    <col min="513" max="513" width="8.42222222222222" style="1" customWidth="1"/>
    <col min="514" max="514" width="11.5666666666667" style="1" customWidth="1"/>
    <col min="515" max="515" width="19.7111111111111" style="1" customWidth="1"/>
    <col min="516" max="516" width="14" style="1" customWidth="1"/>
    <col min="517" max="517" width="15.4222222222222" style="1" customWidth="1"/>
    <col min="518" max="518" width="13.5666666666667" style="1" customWidth="1"/>
    <col min="519" max="519" width="16" style="1" customWidth="1"/>
    <col min="520" max="522" width="11.5666666666667" style="1" hidden="1" customWidth="1"/>
    <col min="523" max="523" width="13.8555555555556" style="1" customWidth="1"/>
    <col min="524" max="768" width="11.5666666666667" style="1"/>
    <col min="769" max="769" width="8.42222222222222" style="1" customWidth="1"/>
    <col min="770" max="770" width="11.5666666666667" style="1" customWidth="1"/>
    <col min="771" max="771" width="19.7111111111111" style="1" customWidth="1"/>
    <col min="772" max="772" width="14" style="1" customWidth="1"/>
    <col min="773" max="773" width="15.4222222222222" style="1" customWidth="1"/>
    <col min="774" max="774" width="13.5666666666667" style="1" customWidth="1"/>
    <col min="775" max="775" width="16" style="1" customWidth="1"/>
    <col min="776" max="778" width="11.5666666666667" style="1" hidden="1" customWidth="1"/>
    <col min="779" max="779" width="13.8555555555556" style="1" customWidth="1"/>
    <col min="780" max="1024" width="11.5666666666667" style="1"/>
    <col min="1025" max="1025" width="8.42222222222222" style="1" customWidth="1"/>
    <col min="1026" max="1026" width="11.5666666666667" style="1" customWidth="1"/>
    <col min="1027" max="1027" width="19.7111111111111" style="1" customWidth="1"/>
    <col min="1028" max="1028" width="14" style="1" customWidth="1"/>
    <col min="1029" max="1029" width="15.4222222222222" style="1" customWidth="1"/>
    <col min="1030" max="1030" width="13.5666666666667" style="1" customWidth="1"/>
    <col min="1031" max="1031" width="16" style="1" customWidth="1"/>
    <col min="1032" max="1034" width="11.5666666666667" style="1" hidden="1" customWidth="1"/>
    <col min="1035" max="1035" width="13.8555555555556" style="1" customWidth="1"/>
    <col min="1036" max="1280" width="11.5666666666667" style="1"/>
    <col min="1281" max="1281" width="8.42222222222222" style="1" customWidth="1"/>
    <col min="1282" max="1282" width="11.5666666666667" style="1" customWidth="1"/>
    <col min="1283" max="1283" width="19.7111111111111" style="1" customWidth="1"/>
    <col min="1284" max="1284" width="14" style="1" customWidth="1"/>
    <col min="1285" max="1285" width="15.4222222222222" style="1" customWidth="1"/>
    <col min="1286" max="1286" width="13.5666666666667" style="1" customWidth="1"/>
    <col min="1287" max="1287" width="16" style="1" customWidth="1"/>
    <col min="1288" max="1290" width="11.5666666666667" style="1" hidden="1" customWidth="1"/>
    <col min="1291" max="1291" width="13.8555555555556" style="1" customWidth="1"/>
    <col min="1292" max="1536" width="11.5666666666667" style="1"/>
    <col min="1537" max="1537" width="8.42222222222222" style="1" customWidth="1"/>
    <col min="1538" max="1538" width="11.5666666666667" style="1" customWidth="1"/>
    <col min="1539" max="1539" width="19.7111111111111" style="1" customWidth="1"/>
    <col min="1540" max="1540" width="14" style="1" customWidth="1"/>
    <col min="1541" max="1541" width="15.4222222222222" style="1" customWidth="1"/>
    <col min="1542" max="1542" width="13.5666666666667" style="1" customWidth="1"/>
    <col min="1543" max="1543" width="16" style="1" customWidth="1"/>
    <col min="1544" max="1546" width="11.5666666666667" style="1" hidden="1" customWidth="1"/>
    <col min="1547" max="1547" width="13.8555555555556" style="1" customWidth="1"/>
    <col min="1548" max="1792" width="11.5666666666667" style="1"/>
    <col min="1793" max="1793" width="8.42222222222222" style="1" customWidth="1"/>
    <col min="1794" max="1794" width="11.5666666666667" style="1" customWidth="1"/>
    <col min="1795" max="1795" width="19.7111111111111" style="1" customWidth="1"/>
    <col min="1796" max="1796" width="14" style="1" customWidth="1"/>
    <col min="1797" max="1797" width="15.4222222222222" style="1" customWidth="1"/>
    <col min="1798" max="1798" width="13.5666666666667" style="1" customWidth="1"/>
    <col min="1799" max="1799" width="16" style="1" customWidth="1"/>
    <col min="1800" max="1802" width="11.5666666666667" style="1" hidden="1" customWidth="1"/>
    <col min="1803" max="1803" width="13.8555555555556" style="1" customWidth="1"/>
    <col min="1804" max="2048" width="11.5666666666667" style="1"/>
    <col min="2049" max="2049" width="8.42222222222222" style="1" customWidth="1"/>
    <col min="2050" max="2050" width="11.5666666666667" style="1" customWidth="1"/>
    <col min="2051" max="2051" width="19.7111111111111" style="1" customWidth="1"/>
    <col min="2052" max="2052" width="14" style="1" customWidth="1"/>
    <col min="2053" max="2053" width="15.4222222222222" style="1" customWidth="1"/>
    <col min="2054" max="2054" width="13.5666666666667" style="1" customWidth="1"/>
    <col min="2055" max="2055" width="16" style="1" customWidth="1"/>
    <col min="2056" max="2058" width="11.5666666666667" style="1" hidden="1" customWidth="1"/>
    <col min="2059" max="2059" width="13.8555555555556" style="1" customWidth="1"/>
    <col min="2060" max="2304" width="11.5666666666667" style="1"/>
    <col min="2305" max="2305" width="8.42222222222222" style="1" customWidth="1"/>
    <col min="2306" max="2306" width="11.5666666666667" style="1" customWidth="1"/>
    <col min="2307" max="2307" width="19.7111111111111" style="1" customWidth="1"/>
    <col min="2308" max="2308" width="14" style="1" customWidth="1"/>
    <col min="2309" max="2309" width="15.4222222222222" style="1" customWidth="1"/>
    <col min="2310" max="2310" width="13.5666666666667" style="1" customWidth="1"/>
    <col min="2311" max="2311" width="16" style="1" customWidth="1"/>
    <col min="2312" max="2314" width="11.5666666666667" style="1" hidden="1" customWidth="1"/>
    <col min="2315" max="2315" width="13.8555555555556" style="1" customWidth="1"/>
    <col min="2316" max="2560" width="11.5666666666667" style="1"/>
    <col min="2561" max="2561" width="8.42222222222222" style="1" customWidth="1"/>
    <col min="2562" max="2562" width="11.5666666666667" style="1" customWidth="1"/>
    <col min="2563" max="2563" width="19.7111111111111" style="1" customWidth="1"/>
    <col min="2564" max="2564" width="14" style="1" customWidth="1"/>
    <col min="2565" max="2565" width="15.4222222222222" style="1" customWidth="1"/>
    <col min="2566" max="2566" width="13.5666666666667" style="1" customWidth="1"/>
    <col min="2567" max="2567" width="16" style="1" customWidth="1"/>
    <col min="2568" max="2570" width="11.5666666666667" style="1" hidden="1" customWidth="1"/>
    <col min="2571" max="2571" width="13.8555555555556" style="1" customWidth="1"/>
    <col min="2572" max="2816" width="11.5666666666667" style="1"/>
    <col min="2817" max="2817" width="8.42222222222222" style="1" customWidth="1"/>
    <col min="2818" max="2818" width="11.5666666666667" style="1" customWidth="1"/>
    <col min="2819" max="2819" width="19.7111111111111" style="1" customWidth="1"/>
    <col min="2820" max="2820" width="14" style="1" customWidth="1"/>
    <col min="2821" max="2821" width="15.4222222222222" style="1" customWidth="1"/>
    <col min="2822" max="2822" width="13.5666666666667" style="1" customWidth="1"/>
    <col min="2823" max="2823" width="16" style="1" customWidth="1"/>
    <col min="2824" max="2826" width="11.5666666666667" style="1" hidden="1" customWidth="1"/>
    <col min="2827" max="2827" width="13.8555555555556" style="1" customWidth="1"/>
    <col min="2828" max="3072" width="11.5666666666667" style="1"/>
    <col min="3073" max="3073" width="8.42222222222222" style="1" customWidth="1"/>
    <col min="3074" max="3074" width="11.5666666666667" style="1" customWidth="1"/>
    <col min="3075" max="3075" width="19.7111111111111" style="1" customWidth="1"/>
    <col min="3076" max="3076" width="14" style="1" customWidth="1"/>
    <col min="3077" max="3077" width="15.4222222222222" style="1" customWidth="1"/>
    <col min="3078" max="3078" width="13.5666666666667" style="1" customWidth="1"/>
    <col min="3079" max="3079" width="16" style="1" customWidth="1"/>
    <col min="3080" max="3082" width="11.5666666666667" style="1" hidden="1" customWidth="1"/>
    <col min="3083" max="3083" width="13.8555555555556" style="1" customWidth="1"/>
    <col min="3084" max="3328" width="11.5666666666667" style="1"/>
    <col min="3329" max="3329" width="8.42222222222222" style="1" customWidth="1"/>
    <col min="3330" max="3330" width="11.5666666666667" style="1" customWidth="1"/>
    <col min="3331" max="3331" width="19.7111111111111" style="1" customWidth="1"/>
    <col min="3332" max="3332" width="14" style="1" customWidth="1"/>
    <col min="3333" max="3333" width="15.4222222222222" style="1" customWidth="1"/>
    <col min="3334" max="3334" width="13.5666666666667" style="1" customWidth="1"/>
    <col min="3335" max="3335" width="16" style="1" customWidth="1"/>
    <col min="3336" max="3338" width="11.5666666666667" style="1" hidden="1" customWidth="1"/>
    <col min="3339" max="3339" width="13.8555555555556" style="1" customWidth="1"/>
    <col min="3340" max="3584" width="11.5666666666667" style="1"/>
    <col min="3585" max="3585" width="8.42222222222222" style="1" customWidth="1"/>
    <col min="3586" max="3586" width="11.5666666666667" style="1" customWidth="1"/>
    <col min="3587" max="3587" width="19.7111111111111" style="1" customWidth="1"/>
    <col min="3588" max="3588" width="14" style="1" customWidth="1"/>
    <col min="3589" max="3589" width="15.4222222222222" style="1" customWidth="1"/>
    <col min="3590" max="3590" width="13.5666666666667" style="1" customWidth="1"/>
    <col min="3591" max="3591" width="16" style="1" customWidth="1"/>
    <col min="3592" max="3594" width="11.5666666666667" style="1" hidden="1" customWidth="1"/>
    <col min="3595" max="3595" width="13.8555555555556" style="1" customWidth="1"/>
    <col min="3596" max="3840" width="11.5666666666667" style="1"/>
    <col min="3841" max="3841" width="8.42222222222222" style="1" customWidth="1"/>
    <col min="3842" max="3842" width="11.5666666666667" style="1" customWidth="1"/>
    <col min="3843" max="3843" width="19.7111111111111" style="1" customWidth="1"/>
    <col min="3844" max="3844" width="14" style="1" customWidth="1"/>
    <col min="3845" max="3845" width="15.4222222222222" style="1" customWidth="1"/>
    <col min="3846" max="3846" width="13.5666666666667" style="1" customWidth="1"/>
    <col min="3847" max="3847" width="16" style="1" customWidth="1"/>
    <col min="3848" max="3850" width="11.5666666666667" style="1" hidden="1" customWidth="1"/>
    <col min="3851" max="3851" width="13.8555555555556" style="1" customWidth="1"/>
    <col min="3852" max="4096" width="11.5666666666667" style="1"/>
    <col min="4097" max="4097" width="8.42222222222222" style="1" customWidth="1"/>
    <col min="4098" max="4098" width="11.5666666666667" style="1" customWidth="1"/>
    <col min="4099" max="4099" width="19.7111111111111" style="1" customWidth="1"/>
    <col min="4100" max="4100" width="14" style="1" customWidth="1"/>
    <col min="4101" max="4101" width="15.4222222222222" style="1" customWidth="1"/>
    <col min="4102" max="4102" width="13.5666666666667" style="1" customWidth="1"/>
    <col min="4103" max="4103" width="16" style="1" customWidth="1"/>
    <col min="4104" max="4106" width="11.5666666666667" style="1" hidden="1" customWidth="1"/>
    <col min="4107" max="4107" width="13.8555555555556" style="1" customWidth="1"/>
    <col min="4108" max="4352" width="11.5666666666667" style="1"/>
    <col min="4353" max="4353" width="8.42222222222222" style="1" customWidth="1"/>
    <col min="4354" max="4354" width="11.5666666666667" style="1" customWidth="1"/>
    <col min="4355" max="4355" width="19.7111111111111" style="1" customWidth="1"/>
    <col min="4356" max="4356" width="14" style="1" customWidth="1"/>
    <col min="4357" max="4357" width="15.4222222222222" style="1" customWidth="1"/>
    <col min="4358" max="4358" width="13.5666666666667" style="1" customWidth="1"/>
    <col min="4359" max="4359" width="16" style="1" customWidth="1"/>
    <col min="4360" max="4362" width="11.5666666666667" style="1" hidden="1" customWidth="1"/>
    <col min="4363" max="4363" width="13.8555555555556" style="1" customWidth="1"/>
    <col min="4364" max="4608" width="11.5666666666667" style="1"/>
    <col min="4609" max="4609" width="8.42222222222222" style="1" customWidth="1"/>
    <col min="4610" max="4610" width="11.5666666666667" style="1" customWidth="1"/>
    <col min="4611" max="4611" width="19.7111111111111" style="1" customWidth="1"/>
    <col min="4612" max="4612" width="14" style="1" customWidth="1"/>
    <col min="4613" max="4613" width="15.4222222222222" style="1" customWidth="1"/>
    <col min="4614" max="4614" width="13.5666666666667" style="1" customWidth="1"/>
    <col min="4615" max="4615" width="16" style="1" customWidth="1"/>
    <col min="4616" max="4618" width="11.5666666666667" style="1" hidden="1" customWidth="1"/>
    <col min="4619" max="4619" width="13.8555555555556" style="1" customWidth="1"/>
    <col min="4620" max="4864" width="11.5666666666667" style="1"/>
    <col min="4865" max="4865" width="8.42222222222222" style="1" customWidth="1"/>
    <col min="4866" max="4866" width="11.5666666666667" style="1" customWidth="1"/>
    <col min="4867" max="4867" width="19.7111111111111" style="1" customWidth="1"/>
    <col min="4868" max="4868" width="14" style="1" customWidth="1"/>
    <col min="4869" max="4869" width="15.4222222222222" style="1" customWidth="1"/>
    <col min="4870" max="4870" width="13.5666666666667" style="1" customWidth="1"/>
    <col min="4871" max="4871" width="16" style="1" customWidth="1"/>
    <col min="4872" max="4874" width="11.5666666666667" style="1" hidden="1" customWidth="1"/>
    <col min="4875" max="4875" width="13.8555555555556" style="1" customWidth="1"/>
    <col min="4876" max="5120" width="11.5666666666667" style="1"/>
    <col min="5121" max="5121" width="8.42222222222222" style="1" customWidth="1"/>
    <col min="5122" max="5122" width="11.5666666666667" style="1" customWidth="1"/>
    <col min="5123" max="5123" width="19.7111111111111" style="1" customWidth="1"/>
    <col min="5124" max="5124" width="14" style="1" customWidth="1"/>
    <col min="5125" max="5125" width="15.4222222222222" style="1" customWidth="1"/>
    <col min="5126" max="5126" width="13.5666666666667" style="1" customWidth="1"/>
    <col min="5127" max="5127" width="16" style="1" customWidth="1"/>
    <col min="5128" max="5130" width="11.5666666666667" style="1" hidden="1" customWidth="1"/>
    <col min="5131" max="5131" width="13.8555555555556" style="1" customWidth="1"/>
    <col min="5132" max="5376" width="11.5666666666667" style="1"/>
    <col min="5377" max="5377" width="8.42222222222222" style="1" customWidth="1"/>
    <col min="5378" max="5378" width="11.5666666666667" style="1" customWidth="1"/>
    <col min="5379" max="5379" width="19.7111111111111" style="1" customWidth="1"/>
    <col min="5380" max="5380" width="14" style="1" customWidth="1"/>
    <col min="5381" max="5381" width="15.4222222222222" style="1" customWidth="1"/>
    <col min="5382" max="5382" width="13.5666666666667" style="1" customWidth="1"/>
    <col min="5383" max="5383" width="16" style="1" customWidth="1"/>
    <col min="5384" max="5386" width="11.5666666666667" style="1" hidden="1" customWidth="1"/>
    <col min="5387" max="5387" width="13.8555555555556" style="1" customWidth="1"/>
    <col min="5388" max="5632" width="11.5666666666667" style="1"/>
    <col min="5633" max="5633" width="8.42222222222222" style="1" customWidth="1"/>
    <col min="5634" max="5634" width="11.5666666666667" style="1" customWidth="1"/>
    <col min="5635" max="5635" width="19.7111111111111" style="1" customWidth="1"/>
    <col min="5636" max="5636" width="14" style="1" customWidth="1"/>
    <col min="5637" max="5637" width="15.4222222222222" style="1" customWidth="1"/>
    <col min="5638" max="5638" width="13.5666666666667" style="1" customWidth="1"/>
    <col min="5639" max="5639" width="16" style="1" customWidth="1"/>
    <col min="5640" max="5642" width="11.5666666666667" style="1" hidden="1" customWidth="1"/>
    <col min="5643" max="5643" width="13.8555555555556" style="1" customWidth="1"/>
    <col min="5644" max="5888" width="11.5666666666667" style="1"/>
    <col min="5889" max="5889" width="8.42222222222222" style="1" customWidth="1"/>
    <col min="5890" max="5890" width="11.5666666666667" style="1" customWidth="1"/>
    <col min="5891" max="5891" width="19.7111111111111" style="1" customWidth="1"/>
    <col min="5892" max="5892" width="14" style="1" customWidth="1"/>
    <col min="5893" max="5893" width="15.4222222222222" style="1" customWidth="1"/>
    <col min="5894" max="5894" width="13.5666666666667" style="1" customWidth="1"/>
    <col min="5895" max="5895" width="16" style="1" customWidth="1"/>
    <col min="5896" max="5898" width="11.5666666666667" style="1" hidden="1" customWidth="1"/>
    <col min="5899" max="5899" width="13.8555555555556" style="1" customWidth="1"/>
    <col min="5900" max="6144" width="11.5666666666667" style="1"/>
    <col min="6145" max="6145" width="8.42222222222222" style="1" customWidth="1"/>
    <col min="6146" max="6146" width="11.5666666666667" style="1" customWidth="1"/>
    <col min="6147" max="6147" width="19.7111111111111" style="1" customWidth="1"/>
    <col min="6148" max="6148" width="14" style="1" customWidth="1"/>
    <col min="6149" max="6149" width="15.4222222222222" style="1" customWidth="1"/>
    <col min="6150" max="6150" width="13.5666666666667" style="1" customWidth="1"/>
    <col min="6151" max="6151" width="16" style="1" customWidth="1"/>
    <col min="6152" max="6154" width="11.5666666666667" style="1" hidden="1" customWidth="1"/>
    <col min="6155" max="6155" width="13.8555555555556" style="1" customWidth="1"/>
    <col min="6156" max="6400" width="11.5666666666667" style="1"/>
    <col min="6401" max="6401" width="8.42222222222222" style="1" customWidth="1"/>
    <col min="6402" max="6402" width="11.5666666666667" style="1" customWidth="1"/>
    <col min="6403" max="6403" width="19.7111111111111" style="1" customWidth="1"/>
    <col min="6404" max="6404" width="14" style="1" customWidth="1"/>
    <col min="6405" max="6405" width="15.4222222222222" style="1" customWidth="1"/>
    <col min="6406" max="6406" width="13.5666666666667" style="1" customWidth="1"/>
    <col min="6407" max="6407" width="16" style="1" customWidth="1"/>
    <col min="6408" max="6410" width="11.5666666666667" style="1" hidden="1" customWidth="1"/>
    <col min="6411" max="6411" width="13.8555555555556" style="1" customWidth="1"/>
    <col min="6412" max="6656" width="11.5666666666667" style="1"/>
    <col min="6657" max="6657" width="8.42222222222222" style="1" customWidth="1"/>
    <col min="6658" max="6658" width="11.5666666666667" style="1" customWidth="1"/>
    <col min="6659" max="6659" width="19.7111111111111" style="1" customWidth="1"/>
    <col min="6660" max="6660" width="14" style="1" customWidth="1"/>
    <col min="6661" max="6661" width="15.4222222222222" style="1" customWidth="1"/>
    <col min="6662" max="6662" width="13.5666666666667" style="1" customWidth="1"/>
    <col min="6663" max="6663" width="16" style="1" customWidth="1"/>
    <col min="6664" max="6666" width="11.5666666666667" style="1" hidden="1" customWidth="1"/>
    <col min="6667" max="6667" width="13.8555555555556" style="1" customWidth="1"/>
    <col min="6668" max="6912" width="11.5666666666667" style="1"/>
    <col min="6913" max="6913" width="8.42222222222222" style="1" customWidth="1"/>
    <col min="6914" max="6914" width="11.5666666666667" style="1" customWidth="1"/>
    <col min="6915" max="6915" width="19.7111111111111" style="1" customWidth="1"/>
    <col min="6916" max="6916" width="14" style="1" customWidth="1"/>
    <col min="6917" max="6917" width="15.4222222222222" style="1" customWidth="1"/>
    <col min="6918" max="6918" width="13.5666666666667" style="1" customWidth="1"/>
    <col min="6919" max="6919" width="16" style="1" customWidth="1"/>
    <col min="6920" max="6922" width="11.5666666666667" style="1" hidden="1" customWidth="1"/>
    <col min="6923" max="6923" width="13.8555555555556" style="1" customWidth="1"/>
    <col min="6924" max="7168" width="11.5666666666667" style="1"/>
    <col min="7169" max="7169" width="8.42222222222222" style="1" customWidth="1"/>
    <col min="7170" max="7170" width="11.5666666666667" style="1" customWidth="1"/>
    <col min="7171" max="7171" width="19.7111111111111" style="1" customWidth="1"/>
    <col min="7172" max="7172" width="14" style="1" customWidth="1"/>
    <col min="7173" max="7173" width="15.4222222222222" style="1" customWidth="1"/>
    <col min="7174" max="7174" width="13.5666666666667" style="1" customWidth="1"/>
    <col min="7175" max="7175" width="16" style="1" customWidth="1"/>
    <col min="7176" max="7178" width="11.5666666666667" style="1" hidden="1" customWidth="1"/>
    <col min="7179" max="7179" width="13.8555555555556" style="1" customWidth="1"/>
    <col min="7180" max="7424" width="11.5666666666667" style="1"/>
    <col min="7425" max="7425" width="8.42222222222222" style="1" customWidth="1"/>
    <col min="7426" max="7426" width="11.5666666666667" style="1" customWidth="1"/>
    <col min="7427" max="7427" width="19.7111111111111" style="1" customWidth="1"/>
    <col min="7428" max="7428" width="14" style="1" customWidth="1"/>
    <col min="7429" max="7429" width="15.4222222222222" style="1" customWidth="1"/>
    <col min="7430" max="7430" width="13.5666666666667" style="1" customWidth="1"/>
    <col min="7431" max="7431" width="16" style="1" customWidth="1"/>
    <col min="7432" max="7434" width="11.5666666666667" style="1" hidden="1" customWidth="1"/>
    <col min="7435" max="7435" width="13.8555555555556" style="1" customWidth="1"/>
    <col min="7436" max="7680" width="11.5666666666667" style="1"/>
    <col min="7681" max="7681" width="8.42222222222222" style="1" customWidth="1"/>
    <col min="7682" max="7682" width="11.5666666666667" style="1" customWidth="1"/>
    <col min="7683" max="7683" width="19.7111111111111" style="1" customWidth="1"/>
    <col min="7684" max="7684" width="14" style="1" customWidth="1"/>
    <col min="7685" max="7685" width="15.4222222222222" style="1" customWidth="1"/>
    <col min="7686" max="7686" width="13.5666666666667" style="1" customWidth="1"/>
    <col min="7687" max="7687" width="16" style="1" customWidth="1"/>
    <col min="7688" max="7690" width="11.5666666666667" style="1" hidden="1" customWidth="1"/>
    <col min="7691" max="7691" width="13.8555555555556" style="1" customWidth="1"/>
    <col min="7692" max="7936" width="11.5666666666667" style="1"/>
    <col min="7937" max="7937" width="8.42222222222222" style="1" customWidth="1"/>
    <col min="7938" max="7938" width="11.5666666666667" style="1" customWidth="1"/>
    <col min="7939" max="7939" width="19.7111111111111" style="1" customWidth="1"/>
    <col min="7940" max="7940" width="14" style="1" customWidth="1"/>
    <col min="7941" max="7941" width="15.4222222222222" style="1" customWidth="1"/>
    <col min="7942" max="7942" width="13.5666666666667" style="1" customWidth="1"/>
    <col min="7943" max="7943" width="16" style="1" customWidth="1"/>
    <col min="7944" max="7946" width="11.5666666666667" style="1" hidden="1" customWidth="1"/>
    <col min="7947" max="7947" width="13.8555555555556" style="1" customWidth="1"/>
    <col min="7948" max="8192" width="11.5666666666667" style="1"/>
    <col min="8193" max="8193" width="8.42222222222222" style="1" customWidth="1"/>
    <col min="8194" max="8194" width="11.5666666666667" style="1" customWidth="1"/>
    <col min="8195" max="8195" width="19.7111111111111" style="1" customWidth="1"/>
    <col min="8196" max="8196" width="14" style="1" customWidth="1"/>
    <col min="8197" max="8197" width="15.4222222222222" style="1" customWidth="1"/>
    <col min="8198" max="8198" width="13.5666666666667" style="1" customWidth="1"/>
    <col min="8199" max="8199" width="16" style="1" customWidth="1"/>
    <col min="8200" max="8202" width="11.5666666666667" style="1" hidden="1" customWidth="1"/>
    <col min="8203" max="8203" width="13.8555555555556" style="1" customWidth="1"/>
    <col min="8204" max="8448" width="11.5666666666667" style="1"/>
    <col min="8449" max="8449" width="8.42222222222222" style="1" customWidth="1"/>
    <col min="8450" max="8450" width="11.5666666666667" style="1" customWidth="1"/>
    <col min="8451" max="8451" width="19.7111111111111" style="1" customWidth="1"/>
    <col min="8452" max="8452" width="14" style="1" customWidth="1"/>
    <col min="8453" max="8453" width="15.4222222222222" style="1" customWidth="1"/>
    <col min="8454" max="8454" width="13.5666666666667" style="1" customWidth="1"/>
    <col min="8455" max="8455" width="16" style="1" customWidth="1"/>
    <col min="8456" max="8458" width="11.5666666666667" style="1" hidden="1" customWidth="1"/>
    <col min="8459" max="8459" width="13.8555555555556" style="1" customWidth="1"/>
    <col min="8460" max="8704" width="11.5666666666667" style="1"/>
    <col min="8705" max="8705" width="8.42222222222222" style="1" customWidth="1"/>
    <col min="8706" max="8706" width="11.5666666666667" style="1" customWidth="1"/>
    <col min="8707" max="8707" width="19.7111111111111" style="1" customWidth="1"/>
    <col min="8708" max="8708" width="14" style="1" customWidth="1"/>
    <col min="8709" max="8709" width="15.4222222222222" style="1" customWidth="1"/>
    <col min="8710" max="8710" width="13.5666666666667" style="1" customWidth="1"/>
    <col min="8711" max="8711" width="16" style="1" customWidth="1"/>
    <col min="8712" max="8714" width="11.5666666666667" style="1" hidden="1" customWidth="1"/>
    <col min="8715" max="8715" width="13.8555555555556" style="1" customWidth="1"/>
    <col min="8716" max="8960" width="11.5666666666667" style="1"/>
    <col min="8961" max="8961" width="8.42222222222222" style="1" customWidth="1"/>
    <col min="8962" max="8962" width="11.5666666666667" style="1" customWidth="1"/>
    <col min="8963" max="8963" width="19.7111111111111" style="1" customWidth="1"/>
    <col min="8964" max="8964" width="14" style="1" customWidth="1"/>
    <col min="8965" max="8965" width="15.4222222222222" style="1" customWidth="1"/>
    <col min="8966" max="8966" width="13.5666666666667" style="1" customWidth="1"/>
    <col min="8967" max="8967" width="16" style="1" customWidth="1"/>
    <col min="8968" max="8970" width="11.5666666666667" style="1" hidden="1" customWidth="1"/>
    <col min="8971" max="8971" width="13.8555555555556" style="1" customWidth="1"/>
    <col min="8972" max="9216" width="11.5666666666667" style="1"/>
    <col min="9217" max="9217" width="8.42222222222222" style="1" customWidth="1"/>
    <col min="9218" max="9218" width="11.5666666666667" style="1" customWidth="1"/>
    <col min="9219" max="9219" width="19.7111111111111" style="1" customWidth="1"/>
    <col min="9220" max="9220" width="14" style="1" customWidth="1"/>
    <col min="9221" max="9221" width="15.4222222222222" style="1" customWidth="1"/>
    <col min="9222" max="9222" width="13.5666666666667" style="1" customWidth="1"/>
    <col min="9223" max="9223" width="16" style="1" customWidth="1"/>
    <col min="9224" max="9226" width="11.5666666666667" style="1" hidden="1" customWidth="1"/>
    <col min="9227" max="9227" width="13.8555555555556" style="1" customWidth="1"/>
    <col min="9228" max="9472" width="11.5666666666667" style="1"/>
    <col min="9473" max="9473" width="8.42222222222222" style="1" customWidth="1"/>
    <col min="9474" max="9474" width="11.5666666666667" style="1" customWidth="1"/>
    <col min="9475" max="9475" width="19.7111111111111" style="1" customWidth="1"/>
    <col min="9476" max="9476" width="14" style="1" customWidth="1"/>
    <col min="9477" max="9477" width="15.4222222222222" style="1" customWidth="1"/>
    <col min="9478" max="9478" width="13.5666666666667" style="1" customWidth="1"/>
    <col min="9479" max="9479" width="16" style="1" customWidth="1"/>
    <col min="9480" max="9482" width="11.5666666666667" style="1" hidden="1" customWidth="1"/>
    <col min="9483" max="9483" width="13.8555555555556" style="1" customWidth="1"/>
    <col min="9484" max="9728" width="11.5666666666667" style="1"/>
    <col min="9729" max="9729" width="8.42222222222222" style="1" customWidth="1"/>
    <col min="9730" max="9730" width="11.5666666666667" style="1" customWidth="1"/>
    <col min="9731" max="9731" width="19.7111111111111" style="1" customWidth="1"/>
    <col min="9732" max="9732" width="14" style="1" customWidth="1"/>
    <col min="9733" max="9733" width="15.4222222222222" style="1" customWidth="1"/>
    <col min="9734" max="9734" width="13.5666666666667" style="1" customWidth="1"/>
    <col min="9735" max="9735" width="16" style="1" customWidth="1"/>
    <col min="9736" max="9738" width="11.5666666666667" style="1" hidden="1" customWidth="1"/>
    <col min="9739" max="9739" width="13.8555555555556" style="1" customWidth="1"/>
    <col min="9740" max="9984" width="11.5666666666667" style="1"/>
    <col min="9985" max="9985" width="8.42222222222222" style="1" customWidth="1"/>
    <col min="9986" max="9986" width="11.5666666666667" style="1" customWidth="1"/>
    <col min="9987" max="9987" width="19.7111111111111" style="1" customWidth="1"/>
    <col min="9988" max="9988" width="14" style="1" customWidth="1"/>
    <col min="9989" max="9989" width="15.4222222222222" style="1" customWidth="1"/>
    <col min="9990" max="9990" width="13.5666666666667" style="1" customWidth="1"/>
    <col min="9991" max="9991" width="16" style="1" customWidth="1"/>
    <col min="9992" max="9994" width="11.5666666666667" style="1" hidden="1" customWidth="1"/>
    <col min="9995" max="9995" width="13.8555555555556" style="1" customWidth="1"/>
    <col min="9996" max="10240" width="11.5666666666667" style="1"/>
    <col min="10241" max="10241" width="8.42222222222222" style="1" customWidth="1"/>
    <col min="10242" max="10242" width="11.5666666666667" style="1" customWidth="1"/>
    <col min="10243" max="10243" width="19.7111111111111" style="1" customWidth="1"/>
    <col min="10244" max="10244" width="14" style="1" customWidth="1"/>
    <col min="10245" max="10245" width="15.4222222222222" style="1" customWidth="1"/>
    <col min="10246" max="10246" width="13.5666666666667" style="1" customWidth="1"/>
    <col min="10247" max="10247" width="16" style="1" customWidth="1"/>
    <col min="10248" max="10250" width="11.5666666666667" style="1" hidden="1" customWidth="1"/>
    <col min="10251" max="10251" width="13.8555555555556" style="1" customWidth="1"/>
    <col min="10252" max="10496" width="11.5666666666667" style="1"/>
    <col min="10497" max="10497" width="8.42222222222222" style="1" customWidth="1"/>
    <col min="10498" max="10498" width="11.5666666666667" style="1" customWidth="1"/>
    <col min="10499" max="10499" width="19.7111111111111" style="1" customWidth="1"/>
    <col min="10500" max="10500" width="14" style="1" customWidth="1"/>
    <col min="10501" max="10501" width="15.4222222222222" style="1" customWidth="1"/>
    <col min="10502" max="10502" width="13.5666666666667" style="1" customWidth="1"/>
    <col min="10503" max="10503" width="16" style="1" customWidth="1"/>
    <col min="10504" max="10506" width="11.5666666666667" style="1" hidden="1" customWidth="1"/>
    <col min="10507" max="10507" width="13.8555555555556" style="1" customWidth="1"/>
    <col min="10508" max="10752" width="11.5666666666667" style="1"/>
    <col min="10753" max="10753" width="8.42222222222222" style="1" customWidth="1"/>
    <col min="10754" max="10754" width="11.5666666666667" style="1" customWidth="1"/>
    <col min="10755" max="10755" width="19.7111111111111" style="1" customWidth="1"/>
    <col min="10756" max="10756" width="14" style="1" customWidth="1"/>
    <col min="10757" max="10757" width="15.4222222222222" style="1" customWidth="1"/>
    <col min="10758" max="10758" width="13.5666666666667" style="1" customWidth="1"/>
    <col min="10759" max="10759" width="16" style="1" customWidth="1"/>
    <col min="10760" max="10762" width="11.5666666666667" style="1" hidden="1" customWidth="1"/>
    <col min="10763" max="10763" width="13.8555555555556" style="1" customWidth="1"/>
    <col min="10764" max="11008" width="11.5666666666667" style="1"/>
    <col min="11009" max="11009" width="8.42222222222222" style="1" customWidth="1"/>
    <col min="11010" max="11010" width="11.5666666666667" style="1" customWidth="1"/>
    <col min="11011" max="11011" width="19.7111111111111" style="1" customWidth="1"/>
    <col min="11012" max="11012" width="14" style="1" customWidth="1"/>
    <col min="11013" max="11013" width="15.4222222222222" style="1" customWidth="1"/>
    <col min="11014" max="11014" width="13.5666666666667" style="1" customWidth="1"/>
    <col min="11015" max="11015" width="16" style="1" customWidth="1"/>
    <col min="11016" max="11018" width="11.5666666666667" style="1" hidden="1" customWidth="1"/>
    <col min="11019" max="11019" width="13.8555555555556" style="1" customWidth="1"/>
    <col min="11020" max="11264" width="11.5666666666667" style="1"/>
    <col min="11265" max="11265" width="8.42222222222222" style="1" customWidth="1"/>
    <col min="11266" max="11266" width="11.5666666666667" style="1" customWidth="1"/>
    <col min="11267" max="11267" width="19.7111111111111" style="1" customWidth="1"/>
    <col min="11268" max="11268" width="14" style="1" customWidth="1"/>
    <col min="11269" max="11269" width="15.4222222222222" style="1" customWidth="1"/>
    <col min="11270" max="11270" width="13.5666666666667" style="1" customWidth="1"/>
    <col min="11271" max="11271" width="16" style="1" customWidth="1"/>
    <col min="11272" max="11274" width="11.5666666666667" style="1" hidden="1" customWidth="1"/>
    <col min="11275" max="11275" width="13.8555555555556" style="1" customWidth="1"/>
    <col min="11276" max="11520" width="11.5666666666667" style="1"/>
    <col min="11521" max="11521" width="8.42222222222222" style="1" customWidth="1"/>
    <col min="11522" max="11522" width="11.5666666666667" style="1" customWidth="1"/>
    <col min="11523" max="11523" width="19.7111111111111" style="1" customWidth="1"/>
    <col min="11524" max="11524" width="14" style="1" customWidth="1"/>
    <col min="11525" max="11525" width="15.4222222222222" style="1" customWidth="1"/>
    <col min="11526" max="11526" width="13.5666666666667" style="1" customWidth="1"/>
    <col min="11527" max="11527" width="16" style="1" customWidth="1"/>
    <col min="11528" max="11530" width="11.5666666666667" style="1" hidden="1" customWidth="1"/>
    <col min="11531" max="11531" width="13.8555555555556" style="1" customWidth="1"/>
    <col min="11532" max="11776" width="11.5666666666667" style="1"/>
    <col min="11777" max="11777" width="8.42222222222222" style="1" customWidth="1"/>
    <col min="11778" max="11778" width="11.5666666666667" style="1" customWidth="1"/>
    <col min="11779" max="11779" width="19.7111111111111" style="1" customWidth="1"/>
    <col min="11780" max="11780" width="14" style="1" customWidth="1"/>
    <col min="11781" max="11781" width="15.4222222222222" style="1" customWidth="1"/>
    <col min="11782" max="11782" width="13.5666666666667" style="1" customWidth="1"/>
    <col min="11783" max="11783" width="16" style="1" customWidth="1"/>
    <col min="11784" max="11786" width="11.5666666666667" style="1" hidden="1" customWidth="1"/>
    <col min="11787" max="11787" width="13.8555555555556" style="1" customWidth="1"/>
    <col min="11788" max="12032" width="11.5666666666667" style="1"/>
    <col min="12033" max="12033" width="8.42222222222222" style="1" customWidth="1"/>
    <col min="12034" max="12034" width="11.5666666666667" style="1" customWidth="1"/>
    <col min="12035" max="12035" width="19.7111111111111" style="1" customWidth="1"/>
    <col min="12036" max="12036" width="14" style="1" customWidth="1"/>
    <col min="12037" max="12037" width="15.4222222222222" style="1" customWidth="1"/>
    <col min="12038" max="12038" width="13.5666666666667" style="1" customWidth="1"/>
    <col min="12039" max="12039" width="16" style="1" customWidth="1"/>
    <col min="12040" max="12042" width="11.5666666666667" style="1" hidden="1" customWidth="1"/>
    <col min="12043" max="12043" width="13.8555555555556" style="1" customWidth="1"/>
    <col min="12044" max="12288" width="11.5666666666667" style="1"/>
    <col min="12289" max="12289" width="8.42222222222222" style="1" customWidth="1"/>
    <col min="12290" max="12290" width="11.5666666666667" style="1" customWidth="1"/>
    <col min="12291" max="12291" width="19.7111111111111" style="1" customWidth="1"/>
    <col min="12292" max="12292" width="14" style="1" customWidth="1"/>
    <col min="12293" max="12293" width="15.4222222222222" style="1" customWidth="1"/>
    <col min="12294" max="12294" width="13.5666666666667" style="1" customWidth="1"/>
    <col min="12295" max="12295" width="16" style="1" customWidth="1"/>
    <col min="12296" max="12298" width="11.5666666666667" style="1" hidden="1" customWidth="1"/>
    <col min="12299" max="12299" width="13.8555555555556" style="1" customWidth="1"/>
    <col min="12300" max="12544" width="11.5666666666667" style="1"/>
    <col min="12545" max="12545" width="8.42222222222222" style="1" customWidth="1"/>
    <col min="12546" max="12546" width="11.5666666666667" style="1" customWidth="1"/>
    <col min="12547" max="12547" width="19.7111111111111" style="1" customWidth="1"/>
    <col min="12548" max="12548" width="14" style="1" customWidth="1"/>
    <col min="12549" max="12549" width="15.4222222222222" style="1" customWidth="1"/>
    <col min="12550" max="12550" width="13.5666666666667" style="1" customWidth="1"/>
    <col min="12551" max="12551" width="16" style="1" customWidth="1"/>
    <col min="12552" max="12554" width="11.5666666666667" style="1" hidden="1" customWidth="1"/>
    <col min="12555" max="12555" width="13.8555555555556" style="1" customWidth="1"/>
    <col min="12556" max="12800" width="11.5666666666667" style="1"/>
    <col min="12801" max="12801" width="8.42222222222222" style="1" customWidth="1"/>
    <col min="12802" max="12802" width="11.5666666666667" style="1" customWidth="1"/>
    <col min="12803" max="12803" width="19.7111111111111" style="1" customWidth="1"/>
    <col min="12804" max="12804" width="14" style="1" customWidth="1"/>
    <col min="12805" max="12805" width="15.4222222222222" style="1" customWidth="1"/>
    <col min="12806" max="12806" width="13.5666666666667" style="1" customWidth="1"/>
    <col min="12807" max="12807" width="16" style="1" customWidth="1"/>
    <col min="12808" max="12810" width="11.5666666666667" style="1" hidden="1" customWidth="1"/>
    <col min="12811" max="12811" width="13.8555555555556" style="1" customWidth="1"/>
    <col min="12812" max="13056" width="11.5666666666667" style="1"/>
    <col min="13057" max="13057" width="8.42222222222222" style="1" customWidth="1"/>
    <col min="13058" max="13058" width="11.5666666666667" style="1" customWidth="1"/>
    <col min="13059" max="13059" width="19.7111111111111" style="1" customWidth="1"/>
    <col min="13060" max="13060" width="14" style="1" customWidth="1"/>
    <col min="13061" max="13061" width="15.4222222222222" style="1" customWidth="1"/>
    <col min="13062" max="13062" width="13.5666666666667" style="1" customWidth="1"/>
    <col min="13063" max="13063" width="16" style="1" customWidth="1"/>
    <col min="13064" max="13066" width="11.5666666666667" style="1" hidden="1" customWidth="1"/>
    <col min="13067" max="13067" width="13.8555555555556" style="1" customWidth="1"/>
    <col min="13068" max="13312" width="11.5666666666667" style="1"/>
    <col min="13313" max="13313" width="8.42222222222222" style="1" customWidth="1"/>
    <col min="13314" max="13314" width="11.5666666666667" style="1" customWidth="1"/>
    <col min="13315" max="13315" width="19.7111111111111" style="1" customWidth="1"/>
    <col min="13316" max="13316" width="14" style="1" customWidth="1"/>
    <col min="13317" max="13317" width="15.4222222222222" style="1" customWidth="1"/>
    <col min="13318" max="13318" width="13.5666666666667" style="1" customWidth="1"/>
    <col min="13319" max="13319" width="16" style="1" customWidth="1"/>
    <col min="13320" max="13322" width="11.5666666666667" style="1" hidden="1" customWidth="1"/>
    <col min="13323" max="13323" width="13.8555555555556" style="1" customWidth="1"/>
    <col min="13324" max="13568" width="11.5666666666667" style="1"/>
    <col min="13569" max="13569" width="8.42222222222222" style="1" customWidth="1"/>
    <col min="13570" max="13570" width="11.5666666666667" style="1" customWidth="1"/>
    <col min="13571" max="13571" width="19.7111111111111" style="1" customWidth="1"/>
    <col min="13572" max="13572" width="14" style="1" customWidth="1"/>
    <col min="13573" max="13573" width="15.4222222222222" style="1" customWidth="1"/>
    <col min="13574" max="13574" width="13.5666666666667" style="1" customWidth="1"/>
    <col min="13575" max="13575" width="16" style="1" customWidth="1"/>
    <col min="13576" max="13578" width="11.5666666666667" style="1" hidden="1" customWidth="1"/>
    <col min="13579" max="13579" width="13.8555555555556" style="1" customWidth="1"/>
    <col min="13580" max="13824" width="11.5666666666667" style="1"/>
    <col min="13825" max="13825" width="8.42222222222222" style="1" customWidth="1"/>
    <col min="13826" max="13826" width="11.5666666666667" style="1" customWidth="1"/>
    <col min="13827" max="13827" width="19.7111111111111" style="1" customWidth="1"/>
    <col min="13828" max="13828" width="14" style="1" customWidth="1"/>
    <col min="13829" max="13829" width="15.4222222222222" style="1" customWidth="1"/>
    <col min="13830" max="13830" width="13.5666666666667" style="1" customWidth="1"/>
    <col min="13831" max="13831" width="16" style="1" customWidth="1"/>
    <col min="13832" max="13834" width="11.5666666666667" style="1" hidden="1" customWidth="1"/>
    <col min="13835" max="13835" width="13.8555555555556" style="1" customWidth="1"/>
    <col min="13836" max="14080" width="11.5666666666667" style="1"/>
    <col min="14081" max="14081" width="8.42222222222222" style="1" customWidth="1"/>
    <col min="14082" max="14082" width="11.5666666666667" style="1" customWidth="1"/>
    <col min="14083" max="14083" width="19.7111111111111" style="1" customWidth="1"/>
    <col min="14084" max="14084" width="14" style="1" customWidth="1"/>
    <col min="14085" max="14085" width="15.4222222222222" style="1" customWidth="1"/>
    <col min="14086" max="14086" width="13.5666666666667" style="1" customWidth="1"/>
    <col min="14087" max="14087" width="16" style="1" customWidth="1"/>
    <col min="14088" max="14090" width="11.5666666666667" style="1" hidden="1" customWidth="1"/>
    <col min="14091" max="14091" width="13.8555555555556" style="1" customWidth="1"/>
    <col min="14092" max="14336" width="11.5666666666667" style="1"/>
    <col min="14337" max="14337" width="8.42222222222222" style="1" customWidth="1"/>
    <col min="14338" max="14338" width="11.5666666666667" style="1" customWidth="1"/>
    <col min="14339" max="14339" width="19.7111111111111" style="1" customWidth="1"/>
    <col min="14340" max="14340" width="14" style="1" customWidth="1"/>
    <col min="14341" max="14341" width="15.4222222222222" style="1" customWidth="1"/>
    <col min="14342" max="14342" width="13.5666666666667" style="1" customWidth="1"/>
    <col min="14343" max="14343" width="16" style="1" customWidth="1"/>
    <col min="14344" max="14346" width="11.5666666666667" style="1" hidden="1" customWidth="1"/>
    <col min="14347" max="14347" width="13.8555555555556" style="1" customWidth="1"/>
    <col min="14348" max="14592" width="11.5666666666667" style="1"/>
    <col min="14593" max="14593" width="8.42222222222222" style="1" customWidth="1"/>
    <col min="14594" max="14594" width="11.5666666666667" style="1" customWidth="1"/>
    <col min="14595" max="14595" width="19.7111111111111" style="1" customWidth="1"/>
    <col min="14596" max="14596" width="14" style="1" customWidth="1"/>
    <col min="14597" max="14597" width="15.4222222222222" style="1" customWidth="1"/>
    <col min="14598" max="14598" width="13.5666666666667" style="1" customWidth="1"/>
    <col min="14599" max="14599" width="16" style="1" customWidth="1"/>
    <col min="14600" max="14602" width="11.5666666666667" style="1" hidden="1" customWidth="1"/>
    <col min="14603" max="14603" width="13.8555555555556" style="1" customWidth="1"/>
    <col min="14604" max="14848" width="11.5666666666667" style="1"/>
    <col min="14849" max="14849" width="8.42222222222222" style="1" customWidth="1"/>
    <col min="14850" max="14850" width="11.5666666666667" style="1" customWidth="1"/>
    <col min="14851" max="14851" width="19.7111111111111" style="1" customWidth="1"/>
    <col min="14852" max="14852" width="14" style="1" customWidth="1"/>
    <col min="14853" max="14853" width="15.4222222222222" style="1" customWidth="1"/>
    <col min="14854" max="14854" width="13.5666666666667" style="1" customWidth="1"/>
    <col min="14855" max="14855" width="16" style="1" customWidth="1"/>
    <col min="14856" max="14858" width="11.5666666666667" style="1" hidden="1" customWidth="1"/>
    <col min="14859" max="14859" width="13.8555555555556" style="1" customWidth="1"/>
    <col min="14860" max="15104" width="11.5666666666667" style="1"/>
    <col min="15105" max="15105" width="8.42222222222222" style="1" customWidth="1"/>
    <col min="15106" max="15106" width="11.5666666666667" style="1" customWidth="1"/>
    <col min="15107" max="15107" width="19.7111111111111" style="1" customWidth="1"/>
    <col min="15108" max="15108" width="14" style="1" customWidth="1"/>
    <col min="15109" max="15109" width="15.4222222222222" style="1" customWidth="1"/>
    <col min="15110" max="15110" width="13.5666666666667" style="1" customWidth="1"/>
    <col min="15111" max="15111" width="16" style="1" customWidth="1"/>
    <col min="15112" max="15114" width="11.5666666666667" style="1" hidden="1" customWidth="1"/>
    <col min="15115" max="15115" width="13.8555555555556" style="1" customWidth="1"/>
    <col min="15116" max="15360" width="11.5666666666667" style="1"/>
    <col min="15361" max="15361" width="8.42222222222222" style="1" customWidth="1"/>
    <col min="15362" max="15362" width="11.5666666666667" style="1" customWidth="1"/>
    <col min="15363" max="15363" width="19.7111111111111" style="1" customWidth="1"/>
    <col min="15364" max="15364" width="14" style="1" customWidth="1"/>
    <col min="15365" max="15365" width="15.4222222222222" style="1" customWidth="1"/>
    <col min="15366" max="15366" width="13.5666666666667" style="1" customWidth="1"/>
    <col min="15367" max="15367" width="16" style="1" customWidth="1"/>
    <col min="15368" max="15370" width="11.5666666666667" style="1" hidden="1" customWidth="1"/>
    <col min="15371" max="15371" width="13.8555555555556" style="1" customWidth="1"/>
    <col min="15372" max="15616" width="11.5666666666667" style="1"/>
    <col min="15617" max="15617" width="8.42222222222222" style="1" customWidth="1"/>
    <col min="15618" max="15618" width="11.5666666666667" style="1" customWidth="1"/>
    <col min="15619" max="15619" width="19.7111111111111" style="1" customWidth="1"/>
    <col min="15620" max="15620" width="14" style="1" customWidth="1"/>
    <col min="15621" max="15621" width="15.4222222222222" style="1" customWidth="1"/>
    <col min="15622" max="15622" width="13.5666666666667" style="1" customWidth="1"/>
    <col min="15623" max="15623" width="16" style="1" customWidth="1"/>
    <col min="15624" max="15626" width="11.5666666666667" style="1" hidden="1" customWidth="1"/>
    <col min="15627" max="15627" width="13.8555555555556" style="1" customWidth="1"/>
    <col min="15628" max="15872" width="11.5666666666667" style="1"/>
    <col min="15873" max="15873" width="8.42222222222222" style="1" customWidth="1"/>
    <col min="15874" max="15874" width="11.5666666666667" style="1" customWidth="1"/>
    <col min="15875" max="15875" width="19.7111111111111" style="1" customWidth="1"/>
    <col min="15876" max="15876" width="14" style="1" customWidth="1"/>
    <col min="15877" max="15877" width="15.4222222222222" style="1" customWidth="1"/>
    <col min="15878" max="15878" width="13.5666666666667" style="1" customWidth="1"/>
    <col min="15879" max="15879" width="16" style="1" customWidth="1"/>
    <col min="15880" max="15882" width="11.5666666666667" style="1" hidden="1" customWidth="1"/>
    <col min="15883" max="15883" width="13.8555555555556" style="1" customWidth="1"/>
    <col min="15884" max="16128" width="11.5666666666667" style="1"/>
    <col min="16129" max="16129" width="8.42222222222222" style="1" customWidth="1"/>
    <col min="16130" max="16130" width="11.5666666666667" style="1" customWidth="1"/>
    <col min="16131" max="16131" width="19.7111111111111" style="1" customWidth="1"/>
    <col min="16132" max="16132" width="14" style="1" customWidth="1"/>
    <col min="16133" max="16133" width="15.4222222222222" style="1" customWidth="1"/>
    <col min="16134" max="16134" width="13.5666666666667" style="1" customWidth="1"/>
    <col min="16135" max="16135" width="16" style="1" customWidth="1"/>
    <col min="16136" max="16138" width="11.5666666666667" style="1" hidden="1" customWidth="1"/>
    <col min="16139" max="16139" width="13.8555555555556" style="1" customWidth="1"/>
    <col min="16140" max="16384" width="11.5666666666667" style="1"/>
  </cols>
  <sheetData>
    <row r="1" ht="17.25" customHeight="1" spans="1:7">
      <c r="A1" s="3" t="s">
        <v>0</v>
      </c>
      <c r="B1" s="3"/>
      <c r="C1" s="3"/>
      <c r="D1" s="3"/>
      <c r="E1" s="3"/>
      <c r="F1" s="3"/>
      <c r="G1" s="3"/>
    </row>
    <row r="2" spans="1:7">
      <c r="A2" s="4" t="s">
        <v>1</v>
      </c>
      <c r="B2" s="4"/>
      <c r="C2" s="4"/>
      <c r="D2" s="4"/>
      <c r="E2" s="4"/>
      <c r="F2" s="4"/>
      <c r="G2" s="4"/>
    </row>
    <row r="3" spans="1:7">
      <c r="A3" s="4"/>
      <c r="B3" s="4"/>
      <c r="C3" s="4"/>
      <c r="D3" s="4"/>
      <c r="E3" s="4"/>
      <c r="F3" s="4"/>
      <c r="G3" s="4"/>
    </row>
    <row r="4" ht="47.25" customHeight="1" spans="1:7">
      <c r="A4" s="5" t="s">
        <v>2</v>
      </c>
      <c r="B4" s="6" t="s">
        <v>3</v>
      </c>
      <c r="C4" s="6"/>
      <c r="D4" s="7" t="s">
        <v>4</v>
      </c>
      <c r="E4" s="8" t="s">
        <v>5</v>
      </c>
      <c r="F4" s="9" t="s">
        <v>6</v>
      </c>
      <c r="G4" s="10" t="s">
        <v>7</v>
      </c>
    </row>
    <row r="5" ht="47.25" customHeight="1" spans="1:7">
      <c r="A5" s="11">
        <v>111</v>
      </c>
      <c r="B5" s="12" t="s">
        <v>8</v>
      </c>
      <c r="C5" s="13"/>
      <c r="D5" s="7"/>
      <c r="E5" s="14">
        <v>299900</v>
      </c>
      <c r="F5" s="15">
        <v>0</v>
      </c>
      <c r="G5" s="16">
        <f>D5+E5+F5</f>
        <v>299900</v>
      </c>
    </row>
    <row r="6" ht="47.25" customHeight="1" spans="1:7">
      <c r="A6" s="11">
        <v>119</v>
      </c>
      <c r="B6" s="12" t="s">
        <v>9</v>
      </c>
      <c r="C6" s="13"/>
      <c r="D6" s="7"/>
      <c r="E6" s="14">
        <v>89970</v>
      </c>
      <c r="F6" s="15"/>
      <c r="G6" s="16">
        <f>D6+E6+F6</f>
        <v>89970</v>
      </c>
    </row>
    <row r="7" ht="24.75" customHeight="1" spans="1:7">
      <c r="A7" s="11">
        <v>112</v>
      </c>
      <c r="B7" s="12" t="s">
        <v>10</v>
      </c>
      <c r="C7" s="13"/>
      <c r="D7" s="7"/>
      <c r="E7" s="14"/>
      <c r="F7" s="15">
        <v>123066.6</v>
      </c>
      <c r="G7" s="16">
        <f>F7</f>
        <v>123066.6</v>
      </c>
    </row>
    <row r="8" ht="21.75" customHeight="1" spans="1:7">
      <c r="A8" s="11">
        <v>112</v>
      </c>
      <c r="B8" s="12" t="s">
        <v>11</v>
      </c>
      <c r="C8" s="13"/>
      <c r="D8" s="7"/>
      <c r="E8" s="14"/>
      <c r="F8" s="16">
        <v>88200</v>
      </c>
      <c r="G8" s="16">
        <f>D8+E8+F8</f>
        <v>88200</v>
      </c>
    </row>
    <row r="9" ht="17.1" customHeight="1" spans="1:10">
      <c r="A9" s="17" t="s">
        <v>12</v>
      </c>
      <c r="B9" s="18"/>
      <c r="C9" s="18"/>
      <c r="D9" s="19">
        <f>D10+D12+D14+D24+D33+D36+D48+D73+D76+D11</f>
        <v>108906</v>
      </c>
      <c r="E9" s="19">
        <f>E10+E12+E14+E24+E33+E36+E48+E73+E76+E11</f>
        <v>50000</v>
      </c>
      <c r="F9" s="19">
        <f>F10+F12+F14+F24+F33+F36+F48+F73+F76+F11+F35+F32</f>
        <v>534478.21</v>
      </c>
      <c r="G9" s="19">
        <f>D9+E9+F9</f>
        <v>693384.21</v>
      </c>
      <c r="H9" s="19">
        <f>H10+H12+H14+H24+H33+H36+H48+H73+H76</f>
        <v>136128</v>
      </c>
      <c r="I9" s="19">
        <f>I10+I12+I14+I24+I33+I36+I48+I73+I76</f>
        <v>0</v>
      </c>
      <c r="J9" s="19">
        <f>J10+J12+J14+J24+J33+J36+J48+J73+J76</f>
        <v>0</v>
      </c>
    </row>
    <row r="10" ht="17.1" customHeight="1" spans="1:7">
      <c r="A10" s="20">
        <v>221</v>
      </c>
      <c r="B10" s="21" t="s">
        <v>13</v>
      </c>
      <c r="C10" s="21"/>
      <c r="D10" s="22">
        <f>D11</f>
        <v>0</v>
      </c>
      <c r="E10" s="22">
        <f>E11</f>
        <v>0</v>
      </c>
      <c r="F10" s="22">
        <v>0</v>
      </c>
      <c r="G10" s="22"/>
    </row>
    <row r="11" ht="17.1" customHeight="1" spans="1:7">
      <c r="A11" s="6">
        <v>222</v>
      </c>
      <c r="B11" s="6" t="s">
        <v>14</v>
      </c>
      <c r="C11" s="6"/>
      <c r="D11" s="22"/>
      <c r="E11" s="23"/>
      <c r="F11" s="24">
        <v>1056.64</v>
      </c>
      <c r="G11" s="24">
        <f>F11</f>
        <v>1056.64</v>
      </c>
    </row>
    <row r="12" ht="17.1" customHeight="1" spans="1:7">
      <c r="A12" s="6">
        <v>223</v>
      </c>
      <c r="B12" s="21" t="s">
        <v>13</v>
      </c>
      <c r="C12" s="21"/>
      <c r="D12" s="22">
        <f>D13</f>
        <v>0</v>
      </c>
      <c r="E12" s="22">
        <f>E13</f>
        <v>0</v>
      </c>
      <c r="F12" s="22">
        <f>F13</f>
        <v>0</v>
      </c>
      <c r="G12" s="22">
        <f>G13</f>
        <v>0</v>
      </c>
    </row>
    <row r="13" ht="17.1" customHeight="1" spans="1:7">
      <c r="A13" s="6"/>
      <c r="B13" s="25" t="s">
        <v>15</v>
      </c>
      <c r="C13" s="25"/>
      <c r="D13" s="26"/>
      <c r="E13" s="23"/>
      <c r="F13" s="23"/>
      <c r="G13" s="24"/>
    </row>
    <row r="14" ht="17.1" customHeight="1" spans="1:7">
      <c r="A14" s="6">
        <v>225</v>
      </c>
      <c r="B14" s="21" t="s">
        <v>13</v>
      </c>
      <c r="C14" s="21"/>
      <c r="D14" s="22">
        <f>D15+D16+D17+D18+D20</f>
        <v>0</v>
      </c>
      <c r="E14" s="22">
        <f>SUM(E19:E23)</f>
        <v>0</v>
      </c>
      <c r="F14" s="22">
        <f>F15+F18+F20+F16+F17</f>
        <v>8292.44</v>
      </c>
      <c r="G14" s="22">
        <f>D14+E14+F14</f>
        <v>8292.44</v>
      </c>
    </row>
    <row r="15" ht="17.1" customHeight="1" spans="1:7">
      <c r="A15" s="6"/>
      <c r="B15" s="27" t="s">
        <v>16</v>
      </c>
      <c r="C15" s="28"/>
      <c r="D15" s="22">
        <v>0</v>
      </c>
      <c r="E15" s="22">
        <v>0</v>
      </c>
      <c r="F15" s="26"/>
      <c r="G15" s="26"/>
    </row>
    <row r="16" ht="26.25" customHeight="1" spans="1:7">
      <c r="A16" s="6"/>
      <c r="B16" s="29" t="s">
        <v>17</v>
      </c>
      <c r="C16" s="30"/>
      <c r="D16" s="22"/>
      <c r="E16" s="22"/>
      <c r="F16" s="26"/>
      <c r="G16" s="26"/>
    </row>
    <row r="17" ht="26.25" customHeight="1" spans="1:7">
      <c r="A17" s="6"/>
      <c r="B17" s="29" t="s">
        <v>18</v>
      </c>
      <c r="C17" s="30"/>
      <c r="D17" s="26">
        <v>0</v>
      </c>
      <c r="E17" s="22"/>
      <c r="F17" s="26">
        <v>5492.44</v>
      </c>
      <c r="G17" s="26">
        <f>D17+E17+F17</f>
        <v>5492.44</v>
      </c>
    </row>
    <row r="18" ht="32.25" customHeight="1" spans="1:7">
      <c r="A18" s="6"/>
      <c r="B18" s="31" t="s">
        <v>19</v>
      </c>
      <c r="C18" s="31"/>
      <c r="D18" s="26">
        <v>0</v>
      </c>
      <c r="E18" s="23">
        <v>0</v>
      </c>
      <c r="F18" s="23">
        <v>2800</v>
      </c>
      <c r="G18" s="23">
        <v>2800</v>
      </c>
    </row>
    <row r="19" ht="33.75" hidden="1" customHeight="1" spans="1:7">
      <c r="A19" s="6"/>
      <c r="B19" s="31" t="s">
        <v>20</v>
      </c>
      <c r="C19" s="31"/>
      <c r="E19" s="23"/>
      <c r="F19" s="23"/>
      <c r="G19" s="23"/>
    </row>
    <row r="20" ht="30.75" customHeight="1" spans="1:7">
      <c r="A20" s="6"/>
      <c r="B20" s="31" t="s">
        <v>21</v>
      </c>
      <c r="C20" s="31"/>
      <c r="D20" s="26">
        <v>0</v>
      </c>
      <c r="E20" s="23">
        <v>0</v>
      </c>
      <c r="F20" s="23"/>
      <c r="G20" s="23"/>
    </row>
    <row r="21" ht="36" hidden="1" customHeight="1" spans="1:7">
      <c r="A21" s="6"/>
      <c r="B21" s="31" t="s">
        <v>22</v>
      </c>
      <c r="C21" s="31"/>
      <c r="D21" s="26"/>
      <c r="E21" s="23"/>
      <c r="F21" s="23"/>
      <c r="G21" s="24">
        <f>D21+E21+F21</f>
        <v>0</v>
      </c>
    </row>
    <row r="22" ht="36" hidden="1" customHeight="1" spans="1:7">
      <c r="A22" s="6"/>
      <c r="B22" s="31" t="s">
        <v>23</v>
      </c>
      <c r="C22" s="31"/>
      <c r="D22" s="26"/>
      <c r="E22" s="23"/>
      <c r="F22" s="23"/>
      <c r="G22" s="24">
        <f>D22+E22+F22</f>
        <v>0</v>
      </c>
    </row>
    <row r="23" ht="36" hidden="1" customHeight="1" spans="1:7">
      <c r="A23" s="6"/>
      <c r="B23" s="27" t="s">
        <v>24</v>
      </c>
      <c r="C23" s="32"/>
      <c r="D23" s="26"/>
      <c r="E23" s="23"/>
      <c r="F23" s="23"/>
      <c r="G23" s="24">
        <f>D23+E23+F23</f>
        <v>0</v>
      </c>
    </row>
    <row r="24" ht="17.1" customHeight="1" spans="1:8">
      <c r="A24" s="6">
        <v>226</v>
      </c>
      <c r="B24" s="21" t="s">
        <v>13</v>
      </c>
      <c r="C24" s="21"/>
      <c r="D24" s="22">
        <f>SUM(D25:D31)</f>
        <v>18500</v>
      </c>
      <c r="E24" s="22">
        <f>SUM(E25:E31)</f>
        <v>0</v>
      </c>
      <c r="F24" s="22">
        <f>22000+F29+F31+F27</f>
        <v>49564</v>
      </c>
      <c r="G24" s="22">
        <f>D24+E24+F24</f>
        <v>68064</v>
      </c>
      <c r="H24" s="33">
        <f>SUM(D24:G24)</f>
        <v>136128</v>
      </c>
    </row>
    <row r="25" ht="33" hidden="1" customHeight="1" spans="1:7">
      <c r="A25" s="6"/>
      <c r="B25" s="31" t="s">
        <v>25</v>
      </c>
      <c r="C25" s="31"/>
      <c r="D25" s="26"/>
      <c r="E25" s="23"/>
      <c r="F25" s="23"/>
      <c r="G25" s="24"/>
    </row>
    <row r="26" ht="33" hidden="1" customHeight="1" spans="1:7">
      <c r="A26" s="6"/>
      <c r="B26" s="27" t="s">
        <v>22</v>
      </c>
      <c r="C26" s="32"/>
      <c r="D26" s="26"/>
      <c r="E26" s="23"/>
      <c r="F26" s="23"/>
      <c r="G26" s="24"/>
    </row>
    <row r="27" ht="33" customHeight="1" spans="1:7">
      <c r="A27" s="6"/>
      <c r="B27" s="34" t="s">
        <v>26</v>
      </c>
      <c r="C27" s="35"/>
      <c r="D27" s="26"/>
      <c r="E27" s="23">
        <v>0</v>
      </c>
      <c r="F27" s="23">
        <v>20900</v>
      </c>
      <c r="G27" s="23">
        <v>20900</v>
      </c>
    </row>
    <row r="28" ht="33" hidden="1" customHeight="1" spans="1:7">
      <c r="A28" s="6"/>
      <c r="B28" s="34" t="s">
        <v>27</v>
      </c>
      <c r="C28" s="35"/>
      <c r="D28" s="26"/>
      <c r="E28" s="23">
        <v>0</v>
      </c>
      <c r="F28" s="23"/>
      <c r="G28" s="23"/>
    </row>
    <row r="29" ht="33" customHeight="1" spans="1:7">
      <c r="A29" s="6"/>
      <c r="B29" s="34" t="s">
        <v>28</v>
      </c>
      <c r="C29" s="35"/>
      <c r="D29" s="26">
        <v>18500</v>
      </c>
      <c r="E29" s="23"/>
      <c r="F29" s="23"/>
      <c r="G29" s="23">
        <v>18500</v>
      </c>
    </row>
    <row r="30" ht="33" customHeight="1" spans="1:7">
      <c r="A30" s="6"/>
      <c r="B30" s="34" t="s">
        <v>29</v>
      </c>
      <c r="C30" s="35"/>
      <c r="D30" s="26"/>
      <c r="E30" s="23">
        <v>0</v>
      </c>
      <c r="F30" s="23">
        <v>22000</v>
      </c>
      <c r="G30" s="23">
        <v>22000</v>
      </c>
    </row>
    <row r="31" ht="14.25" customHeight="1" spans="1:7">
      <c r="A31" s="6"/>
      <c r="B31" s="27" t="s">
        <v>30</v>
      </c>
      <c r="C31" s="32"/>
      <c r="D31" s="26"/>
      <c r="E31" s="23"/>
      <c r="F31" s="23">
        <v>6664</v>
      </c>
      <c r="G31" s="23">
        <f>D31+E31+F31</f>
        <v>6664</v>
      </c>
    </row>
    <row r="32" ht="14.25" customHeight="1" spans="1:7">
      <c r="A32" s="6">
        <v>227</v>
      </c>
      <c r="B32" s="36" t="s">
        <v>31</v>
      </c>
      <c r="C32" s="13"/>
      <c r="D32" s="26"/>
      <c r="E32" s="23"/>
      <c r="F32" s="24">
        <v>15726.33</v>
      </c>
      <c r="G32" s="24">
        <v>15726.33</v>
      </c>
    </row>
    <row r="33" ht="17.1" customHeight="1" spans="1:7">
      <c r="A33" s="6">
        <v>290</v>
      </c>
      <c r="B33" s="21" t="s">
        <v>13</v>
      </c>
      <c r="C33" s="21"/>
      <c r="D33" s="22">
        <f>D34</f>
        <v>0</v>
      </c>
      <c r="E33" s="22">
        <f>E35</f>
        <v>0</v>
      </c>
      <c r="F33" s="22"/>
      <c r="G33" s="22"/>
    </row>
    <row r="34" ht="17.1" customHeight="1" spans="1:7">
      <c r="A34" s="6"/>
      <c r="B34" s="31" t="s">
        <v>32</v>
      </c>
      <c r="C34" s="31"/>
      <c r="D34" s="26"/>
      <c r="E34" s="23"/>
      <c r="F34" s="23"/>
      <c r="G34" s="24"/>
    </row>
    <row r="35" ht="17.1" customHeight="1" spans="1:7">
      <c r="A35" s="6">
        <v>297</v>
      </c>
      <c r="B35" s="27" t="s">
        <v>33</v>
      </c>
      <c r="C35" s="32"/>
      <c r="D35" s="26"/>
      <c r="E35" s="23"/>
      <c r="F35" s="23">
        <v>4114.34</v>
      </c>
      <c r="G35" s="24">
        <f>D35+E35+F35</f>
        <v>4114.34</v>
      </c>
    </row>
    <row r="36" ht="15" customHeight="1" spans="1:7">
      <c r="A36" s="6">
        <v>310</v>
      </c>
      <c r="B36" s="21" t="s">
        <v>13</v>
      </c>
      <c r="C36" s="21"/>
      <c r="D36" s="22">
        <f>SUM(D37:D47)</f>
        <v>3652</v>
      </c>
      <c r="E36" s="22">
        <f>SUM(E37:E39)</f>
        <v>0</v>
      </c>
      <c r="F36" s="22">
        <f>SUM(F37:F47)</f>
        <v>22190</v>
      </c>
      <c r="G36" s="22">
        <f>D36+F36</f>
        <v>25842</v>
      </c>
    </row>
    <row r="37" ht="1.5" hidden="1" customHeight="1" spans="1:7">
      <c r="A37" s="6"/>
      <c r="B37" s="37" t="s">
        <v>34</v>
      </c>
      <c r="C37" s="38"/>
      <c r="D37" s="26"/>
      <c r="E37" s="23"/>
      <c r="F37" s="23"/>
      <c r="G37" s="22">
        <f>SUM(G38:G48)</f>
        <v>2828202.72</v>
      </c>
    </row>
    <row r="38" ht="33" hidden="1" customHeight="1" spans="1:7">
      <c r="A38" s="6"/>
      <c r="B38" s="27" t="s">
        <v>35</v>
      </c>
      <c r="C38" s="39"/>
      <c r="D38" s="26"/>
      <c r="E38" s="23"/>
      <c r="F38" s="23"/>
      <c r="G38" s="22">
        <f>SUM(G39:G51)</f>
        <v>1463528.84</v>
      </c>
    </row>
    <row r="39" ht="31.5" hidden="1" customHeight="1" spans="1:7">
      <c r="A39" s="6"/>
      <c r="B39" s="27" t="s">
        <v>36</v>
      </c>
      <c r="C39" s="32"/>
      <c r="D39" s="26"/>
      <c r="E39" s="23"/>
      <c r="F39" s="23"/>
      <c r="G39" s="22">
        <f>SUM(G45:G52)</f>
        <v>768543.42</v>
      </c>
    </row>
    <row r="40" ht="31.5" customHeight="1" spans="1:7">
      <c r="A40" s="6"/>
      <c r="B40" s="27" t="s">
        <v>37</v>
      </c>
      <c r="C40" s="32"/>
      <c r="D40" s="26">
        <v>3652</v>
      </c>
      <c r="E40" s="23"/>
      <c r="F40" s="23"/>
      <c r="G40" s="22">
        <f>D40</f>
        <v>3652</v>
      </c>
    </row>
    <row r="41" ht="31.5" hidden="1" customHeight="1" spans="1:7">
      <c r="A41" s="6"/>
      <c r="B41" s="27" t="s">
        <v>38</v>
      </c>
      <c r="C41" s="32"/>
      <c r="D41" s="26"/>
      <c r="E41" s="23"/>
      <c r="F41" s="23"/>
      <c r="G41" s="22">
        <f>D41+F41</f>
        <v>0</v>
      </c>
    </row>
    <row r="42" ht="31.5" customHeight="1" spans="1:7">
      <c r="A42" s="6"/>
      <c r="B42" s="27" t="s">
        <v>39</v>
      </c>
      <c r="C42" s="32"/>
      <c r="D42" s="26"/>
      <c r="E42" s="23"/>
      <c r="F42" s="23"/>
      <c r="G42" s="22">
        <f>D42+F42</f>
        <v>0</v>
      </c>
    </row>
    <row r="43" ht="27.75" customHeight="1" spans="1:7">
      <c r="A43" s="6"/>
      <c r="B43" s="37" t="s">
        <v>40</v>
      </c>
      <c r="C43" s="40"/>
      <c r="D43" s="26"/>
      <c r="E43" s="23"/>
      <c r="F43" s="23">
        <v>16190</v>
      </c>
      <c r="G43" s="22">
        <f>D43+F43</f>
        <v>16190</v>
      </c>
    </row>
    <row r="44" ht="31.5" customHeight="1" spans="1:7">
      <c r="A44" s="6"/>
      <c r="B44" s="27" t="s">
        <v>41</v>
      </c>
      <c r="C44" s="32"/>
      <c r="D44" s="26"/>
      <c r="E44" s="23"/>
      <c r="F44" s="23">
        <v>6000</v>
      </c>
      <c r="G44" s="22">
        <v>6000</v>
      </c>
    </row>
    <row r="45" ht="27" customHeight="1" spans="1:7">
      <c r="A45" s="6"/>
      <c r="B45" s="34" t="s">
        <v>42</v>
      </c>
      <c r="C45" s="35"/>
      <c r="D45" s="26"/>
      <c r="E45" s="23"/>
      <c r="F45" s="23"/>
      <c r="G45" s="22"/>
    </row>
    <row r="46" ht="30.75" hidden="1" customHeight="1" spans="1:7">
      <c r="A46" s="6"/>
      <c r="B46" s="27" t="s">
        <v>43</v>
      </c>
      <c r="C46" s="32"/>
      <c r="D46" s="26"/>
      <c r="E46" s="23"/>
      <c r="F46" s="23"/>
      <c r="G46" s="23"/>
    </row>
    <row r="47" ht="27.75" hidden="1" customHeight="1" spans="1:7">
      <c r="A47" s="6"/>
      <c r="B47" s="34" t="s">
        <v>44</v>
      </c>
      <c r="C47" s="35"/>
      <c r="D47" s="26"/>
      <c r="E47" s="23"/>
      <c r="F47" s="23"/>
      <c r="G47" s="24">
        <f>SUM(D47:F47)</f>
        <v>0</v>
      </c>
    </row>
    <row r="48" ht="17.1" customHeight="1" spans="1:12">
      <c r="A48" s="6">
        <v>340</v>
      </c>
      <c r="B48" s="21" t="s">
        <v>13</v>
      </c>
      <c r="C48" s="21"/>
      <c r="D48" s="22">
        <f>D51+D52+D67+D69+D71+D68</f>
        <v>86754</v>
      </c>
      <c r="E48" s="22">
        <f>E51+E52+E66+E67+E69+E71</f>
        <v>50000</v>
      </c>
      <c r="F48" s="41">
        <f>F51+F52+F66+F67+F68+F69+F70+F49+F50</f>
        <v>433534.46</v>
      </c>
      <c r="G48" s="24">
        <f>D48+E48+F48</f>
        <v>570288.46</v>
      </c>
      <c r="L48" s="33"/>
    </row>
    <row r="49" ht="29.25" customHeight="1" spans="1:12">
      <c r="A49" s="6"/>
      <c r="B49" s="42" t="s">
        <v>45</v>
      </c>
      <c r="C49" s="43"/>
      <c r="D49" s="22"/>
      <c r="E49" s="44"/>
      <c r="F49" s="45">
        <v>15302</v>
      </c>
      <c r="G49" s="46">
        <v>15302</v>
      </c>
      <c r="L49" s="33"/>
    </row>
    <row r="50" ht="25.5" customHeight="1" spans="1:12">
      <c r="A50" s="6"/>
      <c r="B50" s="42" t="s">
        <v>46</v>
      </c>
      <c r="C50" s="43"/>
      <c r="D50" s="22"/>
      <c r="E50" s="22"/>
      <c r="F50" s="47">
        <v>38001</v>
      </c>
      <c r="G50" s="23">
        <v>38001</v>
      </c>
      <c r="L50" s="33"/>
    </row>
    <row r="51" ht="39.75" customHeight="1" spans="1:7">
      <c r="A51" s="6"/>
      <c r="B51" s="48" t="s">
        <v>47</v>
      </c>
      <c r="C51" s="48"/>
      <c r="D51" s="26"/>
      <c r="E51" s="23"/>
      <c r="F51" s="49">
        <v>45551.96</v>
      </c>
      <c r="G51" s="23">
        <f>F51</f>
        <v>45551.96</v>
      </c>
    </row>
    <row r="52" ht="33.75" customHeight="1" spans="1:13">
      <c r="A52" s="6"/>
      <c r="B52" s="48" t="s">
        <v>48</v>
      </c>
      <c r="C52" s="48"/>
      <c r="D52" s="26">
        <v>15000</v>
      </c>
      <c r="E52" s="23"/>
      <c r="F52" s="23">
        <v>84400</v>
      </c>
      <c r="G52" s="23">
        <f t="shared" ref="G52:G64" si="0">D52+E52+F52</f>
        <v>99400</v>
      </c>
      <c r="M52" s="51"/>
    </row>
    <row r="53" ht="34.5" hidden="1" customHeight="1" spans="1:7">
      <c r="A53" s="6"/>
      <c r="B53" s="48" t="s">
        <v>49</v>
      </c>
      <c r="C53" s="48"/>
      <c r="D53" s="26"/>
      <c r="E53" s="23"/>
      <c r="F53" s="23"/>
      <c r="G53" s="23">
        <f t="shared" si="0"/>
        <v>0</v>
      </c>
    </row>
    <row r="54" ht="35.25" hidden="1" customHeight="1" spans="1:8">
      <c r="A54" s="6"/>
      <c r="B54" s="48" t="s">
        <v>50</v>
      </c>
      <c r="C54" s="48"/>
      <c r="D54" s="26"/>
      <c r="E54" s="23"/>
      <c r="F54" s="23"/>
      <c r="G54" s="23">
        <f t="shared" si="0"/>
        <v>0</v>
      </c>
      <c r="H54" s="50">
        <f>SUM(F53:F63)</f>
        <v>0</v>
      </c>
    </row>
    <row r="55" ht="17.1" hidden="1" customHeight="1" spans="1:7">
      <c r="A55" s="6"/>
      <c r="B55" s="48"/>
      <c r="C55" s="48"/>
      <c r="D55" s="26"/>
      <c r="E55" s="23"/>
      <c r="F55" s="23"/>
      <c r="G55" s="23">
        <f t="shared" si="0"/>
        <v>0</v>
      </c>
    </row>
    <row r="56" ht="32.25" hidden="1" customHeight="1" spans="1:7">
      <c r="A56" s="6"/>
      <c r="B56" s="48" t="s">
        <v>51</v>
      </c>
      <c r="C56" s="48"/>
      <c r="D56" s="26"/>
      <c r="E56" s="23"/>
      <c r="F56" s="23"/>
      <c r="G56" s="23">
        <f t="shared" si="0"/>
        <v>0</v>
      </c>
    </row>
    <row r="57" ht="19.5" hidden="1" customHeight="1" spans="1:8">
      <c r="A57" s="6"/>
      <c r="B57" s="48" t="s">
        <v>52</v>
      </c>
      <c r="C57" s="48"/>
      <c r="D57" s="26"/>
      <c r="E57" s="23"/>
      <c r="F57" s="23"/>
      <c r="G57" s="23">
        <f t="shared" si="0"/>
        <v>0</v>
      </c>
      <c r="H57" s="50"/>
    </row>
    <row r="58" ht="17.1" hidden="1" customHeight="1" spans="1:7">
      <c r="A58" s="6"/>
      <c r="B58" s="48" t="s">
        <v>53</v>
      </c>
      <c r="C58" s="48"/>
      <c r="D58" s="26"/>
      <c r="E58" s="23"/>
      <c r="F58" s="23"/>
      <c r="G58" s="23">
        <f t="shared" si="0"/>
        <v>0</v>
      </c>
    </row>
    <row r="59" ht="36" hidden="1" customHeight="1" spans="1:7">
      <c r="A59" s="6"/>
      <c r="B59" s="48" t="s">
        <v>54</v>
      </c>
      <c r="C59" s="48"/>
      <c r="D59" s="26"/>
      <c r="E59" s="23"/>
      <c r="F59" s="23"/>
      <c r="G59" s="23">
        <f t="shared" si="0"/>
        <v>0</v>
      </c>
    </row>
    <row r="60" ht="17.1" hidden="1" customHeight="1" spans="1:12">
      <c r="A60" s="6"/>
      <c r="B60" s="48" t="s">
        <v>55</v>
      </c>
      <c r="C60" s="48"/>
      <c r="D60" s="26"/>
      <c r="E60" s="23"/>
      <c r="F60" s="23"/>
      <c r="G60" s="23">
        <f t="shared" si="0"/>
        <v>0</v>
      </c>
      <c r="L60" s="33"/>
    </row>
    <row r="61" ht="17.1" hidden="1" customHeight="1" spans="1:7">
      <c r="A61" s="6"/>
      <c r="B61" s="48" t="s">
        <v>56</v>
      </c>
      <c r="C61" s="48"/>
      <c r="D61" s="26"/>
      <c r="E61" s="23"/>
      <c r="F61" s="23"/>
      <c r="G61" s="23">
        <f t="shared" si="0"/>
        <v>0</v>
      </c>
    </row>
    <row r="62" ht="32.25" hidden="1" customHeight="1" spans="1:7">
      <c r="A62" s="6"/>
      <c r="B62" s="48" t="s">
        <v>57</v>
      </c>
      <c r="C62" s="48"/>
      <c r="D62" s="26"/>
      <c r="E62" s="23"/>
      <c r="F62" s="23"/>
      <c r="G62" s="23">
        <f t="shared" si="0"/>
        <v>0</v>
      </c>
    </row>
    <row r="63" ht="17.1" hidden="1" customHeight="1" spans="1:7">
      <c r="A63" s="6"/>
      <c r="B63" s="48"/>
      <c r="C63" s="48"/>
      <c r="D63" s="26"/>
      <c r="E63" s="23"/>
      <c r="F63" s="23"/>
      <c r="G63" s="23">
        <f t="shared" si="0"/>
        <v>0</v>
      </c>
    </row>
    <row r="64" ht="16.5" hidden="1" customHeight="1" spans="1:7">
      <c r="A64" s="6"/>
      <c r="B64" s="37" t="s">
        <v>58</v>
      </c>
      <c r="C64" s="40"/>
      <c r="D64" s="26"/>
      <c r="E64" s="23"/>
      <c r="F64" s="23"/>
      <c r="G64" s="23">
        <f t="shared" si="0"/>
        <v>0</v>
      </c>
    </row>
    <row r="65" ht="36" hidden="1" customHeight="1" spans="1:7">
      <c r="A65" s="6"/>
      <c r="B65" s="37" t="s">
        <v>57</v>
      </c>
      <c r="C65" s="40"/>
      <c r="D65" s="26"/>
      <c r="E65" s="23"/>
      <c r="F65" s="23"/>
      <c r="G65" s="23">
        <v>0</v>
      </c>
    </row>
    <row r="66" ht="36" customHeight="1" spans="1:7">
      <c r="A66" s="6"/>
      <c r="B66" s="37" t="s">
        <v>59</v>
      </c>
      <c r="C66" s="40"/>
      <c r="D66" s="26"/>
      <c r="E66" s="23">
        <v>50000</v>
      </c>
      <c r="F66" s="23">
        <v>250</v>
      </c>
      <c r="G66" s="23">
        <f>D66+E66+F66</f>
        <v>50250</v>
      </c>
    </row>
    <row r="67" ht="36" customHeight="1" spans="1:7">
      <c r="A67" s="6"/>
      <c r="B67" s="48" t="s">
        <v>60</v>
      </c>
      <c r="C67" s="48"/>
      <c r="D67" s="26"/>
      <c r="E67" s="23"/>
      <c r="F67" s="23">
        <v>58471</v>
      </c>
      <c r="G67" s="23">
        <f>F67</f>
        <v>58471</v>
      </c>
    </row>
    <row r="68" ht="42" customHeight="1" spans="1:7">
      <c r="A68" s="6"/>
      <c r="B68" s="37" t="s">
        <v>61</v>
      </c>
      <c r="C68" s="40"/>
      <c r="D68" s="26">
        <v>45900</v>
      </c>
      <c r="E68" s="23"/>
      <c r="F68" s="23">
        <v>122452</v>
      </c>
      <c r="G68" s="23">
        <f>F68+D68</f>
        <v>168352</v>
      </c>
    </row>
    <row r="69" ht="39.75" customHeight="1" spans="1:7">
      <c r="A69" s="6"/>
      <c r="B69" s="37" t="s">
        <v>62</v>
      </c>
      <c r="C69" s="40"/>
      <c r="D69" s="26">
        <v>16854</v>
      </c>
      <c r="E69" s="23"/>
      <c r="F69" s="23">
        <v>60206.5</v>
      </c>
      <c r="G69" s="23">
        <f>D69+E69+F69</f>
        <v>77060.5</v>
      </c>
    </row>
    <row r="70" ht="34.5" customHeight="1" spans="1:7">
      <c r="A70" s="6"/>
      <c r="B70" s="37" t="s">
        <v>63</v>
      </c>
      <c r="C70" s="40"/>
      <c r="D70" s="26"/>
      <c r="E70" s="23"/>
      <c r="F70" s="23">
        <v>8900</v>
      </c>
      <c r="G70" s="23">
        <v>8900</v>
      </c>
    </row>
    <row r="71" ht="28.5" customHeight="1" spans="1:7">
      <c r="A71" s="6"/>
      <c r="B71" s="37" t="s">
        <v>64</v>
      </c>
      <c r="C71" s="40"/>
      <c r="D71" s="26">
        <v>9000</v>
      </c>
      <c r="E71" s="23"/>
      <c r="F71" s="23"/>
      <c r="G71" s="23">
        <f>D71+E71+F71</f>
        <v>9000</v>
      </c>
    </row>
    <row r="72" ht="17.1" customHeight="1" spans="1:7">
      <c r="A72" s="6">
        <v>831</v>
      </c>
      <c r="B72" s="31"/>
      <c r="C72" s="31"/>
      <c r="D72" s="22"/>
      <c r="E72" s="24"/>
      <c r="F72" s="24"/>
      <c r="G72" s="24">
        <f>D72+E72+F72</f>
        <v>0</v>
      </c>
    </row>
    <row r="73" ht="17.1" customHeight="1" spans="1:7">
      <c r="A73" s="6">
        <v>851</v>
      </c>
      <c r="B73" s="52"/>
      <c r="C73" s="52"/>
      <c r="D73" s="22">
        <f>D74+D75</f>
        <v>0</v>
      </c>
      <c r="E73" s="22">
        <f>E74+E75</f>
        <v>0</v>
      </c>
      <c r="F73" s="22">
        <f>F74+F75</f>
        <v>0</v>
      </c>
      <c r="G73" s="22">
        <f>G74+G75</f>
        <v>0</v>
      </c>
    </row>
    <row r="74" ht="17.1" hidden="1" customHeight="1" spans="1:7">
      <c r="A74" s="6"/>
      <c r="B74" s="31"/>
      <c r="C74" s="31"/>
      <c r="D74" s="26"/>
      <c r="E74" s="23"/>
      <c r="F74" s="23"/>
      <c r="G74" s="24"/>
    </row>
    <row r="75" ht="17.1" hidden="1" customHeight="1" spans="1:7">
      <c r="A75" s="6"/>
      <c r="B75" s="31"/>
      <c r="C75" s="31"/>
      <c r="D75" s="26"/>
      <c r="E75" s="23"/>
      <c r="F75" s="23"/>
      <c r="G75" s="24"/>
    </row>
    <row r="76" ht="17.1" customHeight="1" spans="1:7">
      <c r="A76" s="6">
        <v>852</v>
      </c>
      <c r="B76" s="31"/>
      <c r="C76" s="31"/>
      <c r="D76" s="22">
        <f>D77+D78</f>
        <v>0</v>
      </c>
      <c r="E76" s="22">
        <f>E77+E78</f>
        <v>0</v>
      </c>
      <c r="F76" s="22">
        <f>F77+F78</f>
        <v>0</v>
      </c>
      <c r="G76" s="22">
        <f>G77+G78</f>
        <v>0</v>
      </c>
    </row>
    <row r="77" ht="17.1" hidden="1" customHeight="1" spans="1:7">
      <c r="A77" s="6"/>
      <c r="B77" s="31"/>
      <c r="C77" s="31"/>
      <c r="D77" s="26"/>
      <c r="E77" s="23"/>
      <c r="F77" s="23"/>
      <c r="G77" s="24"/>
    </row>
    <row r="78" ht="17.1" hidden="1" customHeight="1" spans="1:7">
      <c r="A78" s="6"/>
      <c r="B78" s="31"/>
      <c r="C78" s="31"/>
      <c r="D78" s="26"/>
      <c r="E78" s="23"/>
      <c r="F78" s="23"/>
      <c r="G78" s="24"/>
    </row>
    <row r="79" ht="17.1" customHeight="1" spans="1:7">
      <c r="A79" s="6"/>
      <c r="B79" s="53" t="s">
        <v>13</v>
      </c>
      <c r="C79" s="28"/>
      <c r="D79" s="22">
        <f>D8+D9</f>
        <v>108906</v>
      </c>
      <c r="E79" s="22">
        <f>E8+E9+E5+E6</f>
        <v>439870</v>
      </c>
      <c r="F79" s="22">
        <f>F8+F9+F7</f>
        <v>745744.81</v>
      </c>
      <c r="G79" s="22">
        <f>G7+G8+G9+G5+G6</f>
        <v>1294520.81</v>
      </c>
    </row>
    <row r="80" ht="17.1" customHeight="1" spans="1:7">
      <c r="A80" s="20"/>
      <c r="B80" s="27" t="s">
        <v>65</v>
      </c>
      <c r="C80" s="28"/>
      <c r="D80" s="26"/>
      <c r="E80" s="22"/>
      <c r="F80" s="26"/>
      <c r="G80" s="22">
        <f>D80+E80+F80</f>
        <v>0</v>
      </c>
    </row>
    <row r="81" ht="17.1" hidden="1" customHeight="1" spans="1:7">
      <c r="A81" s="20"/>
      <c r="B81" s="31" t="s">
        <v>65</v>
      </c>
      <c r="C81" s="31"/>
      <c r="D81" s="26"/>
      <c r="E81" s="23"/>
      <c r="F81" s="23"/>
      <c r="G81" s="24"/>
    </row>
    <row r="82" ht="17.1" hidden="1" customHeight="1" spans="1:7">
      <c r="A82" s="20"/>
      <c r="B82" s="31" t="s">
        <v>66</v>
      </c>
      <c r="C82" s="31"/>
      <c r="D82" s="26"/>
      <c r="E82" s="23"/>
      <c r="F82" s="23"/>
      <c r="G82" s="24"/>
    </row>
    <row r="84" spans="1:9">
      <c r="A84" s="54" t="s">
        <v>67</v>
      </c>
      <c r="B84" s="54"/>
      <c r="E84" s="55" t="s">
        <v>68</v>
      </c>
      <c r="F84" s="55"/>
      <c r="G84" s="55"/>
      <c r="H84" s="55"/>
      <c r="I84" s="55"/>
    </row>
    <row r="85" spans="1:7">
      <c r="A85" s="56"/>
      <c r="G85" s="1"/>
    </row>
    <row r="86" spans="1:9">
      <c r="A86" s="54" t="s">
        <v>69</v>
      </c>
      <c r="B86" s="54"/>
      <c r="E86" s="55" t="s">
        <v>70</v>
      </c>
      <c r="F86" s="55"/>
      <c r="G86" s="55"/>
      <c r="H86" s="55"/>
      <c r="I86" s="55"/>
    </row>
  </sheetData>
  <sheetProtection selectLockedCells="1" selectUnlockedCells="1"/>
  <mergeCells count="82">
    <mergeCell ref="A1:G1"/>
    <mergeCell ref="A2:G2"/>
    <mergeCell ref="B4:C4"/>
    <mergeCell ref="B5:C5"/>
    <mergeCell ref="B6:C6"/>
    <mergeCell ref="B7:C7"/>
    <mergeCell ref="B8:C8"/>
    <mergeCell ref="A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1:C81"/>
    <mergeCell ref="B82:C82"/>
    <mergeCell ref="A84:B84"/>
    <mergeCell ref="A86:B86"/>
  </mergeCells>
  <pageMargins left="0.669291338582677" right="0.196850393700787" top="0.47244094488189" bottom="0.551181102362205" header="0.511811023622047" footer="0.511811023622047"/>
  <pageSetup paperSize="9" scale="57" firstPageNumber="0" orientation="portrait" useFirstPageNumber="1"/>
  <headerFooter alignWithMargins="0"/>
  <rowBreaks count="1" manualBreakCount="1">
    <brk id="8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Расшифровка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2025-07-29T09:32:00Z</dcterms:created>
  <cp:lastPrinted>2026-01-13T09:46:00Z</cp:lastPrinted>
  <dcterms:modified xsi:type="dcterms:W3CDTF">2026-03-17T08:47:02Z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E5C39569C5E94E0A9289D016951B39F3_12</vt:lpwstr>
  </property>
  <property fmtid="{D5CDD505-2E9C-101B-9397-08002B2CF9AE}" pid="3" name="KSOProductBuildVer">
    <vt:lpwstr>1033-12.2.0.23196</vt:lpwstr>
  </property>
</Properties>
</file>